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EsteLivro"/>
  <mc:AlternateContent xmlns:mc="http://schemas.openxmlformats.org/markup-compatibility/2006">
    <mc:Choice Requires="x15">
      <x15ac:absPath xmlns:x15ac="http://schemas.microsoft.com/office/spreadsheetml/2010/11/ac" url="https://cfpublicas.sharepoint.com/sites/fp/trabalhos/Perspetivas macrooramentais/Perspetivas Macro-orçamentais 2021-2025/Relatório/"/>
    </mc:Choice>
  </mc:AlternateContent>
  <xr:revisionPtr revIDLastSave="2908" documentId="13_ncr:1_{BC1E3BA2-9627-4713-842B-57D0DB7B6A7A}" xr6:coauthVersionLast="46" xr6:coauthVersionMax="46" xr10:uidLastSave="{E2F48AED-01BF-4260-8C53-F91F8159B8DB}"/>
  <bookViews>
    <workbookView xWindow="-110" yWindow="-110" windowWidth="19420" windowHeight="10420" tabRatio="962" xr2:uid="{00000000-000D-0000-FFFF-FFFF00000000}"/>
  </bookViews>
  <sheets>
    <sheet name="Índice" sheetId="1" r:id="rId1"/>
    <sheet name="Gráfico 1_Chart 1" sheetId="260" r:id="rId2"/>
    <sheet name="Gráfico 2_Chart 2" sheetId="321" r:id="rId3"/>
    <sheet name="Gráfico 3_Chart 3" sheetId="310" r:id="rId4"/>
    <sheet name="Gráfico 4_Chart 4" sheetId="311" r:id="rId5"/>
    <sheet name="Gráfico 5_Chart 5" sheetId="312" r:id="rId6"/>
    <sheet name="Gráfico 6_Chart 6" sheetId="313" r:id="rId7"/>
    <sheet name="Gráfico 7_Chart 7" sheetId="280" r:id="rId8"/>
    <sheet name="Gráfico 8_Chart 8" sheetId="281" r:id="rId9"/>
    <sheet name="Gráfico 9_Chart 9" sheetId="282" r:id="rId10"/>
    <sheet name="Gráfico 10_Chart 10" sheetId="283" r:id="rId11"/>
    <sheet name="Gráfico 11_Chart 11" sheetId="284" r:id="rId12"/>
    <sheet name="Gráfico 12_Chart 12" sheetId="285" r:id="rId13"/>
    <sheet name="Gráfico 13_Chart 13" sheetId="286" r:id="rId14"/>
    <sheet name="Gráfico 14_Chart 14" sheetId="287" r:id="rId15"/>
    <sheet name="Gráfico 15_Chart 15" sheetId="288" r:id="rId16"/>
    <sheet name="Gráfico 16_Chart 16" sheetId="269" r:id="rId17"/>
    <sheet name="Gráfico 17_Chart 17" sheetId="294" r:id="rId18"/>
    <sheet name="Gráfico 18_Chart 18" sheetId="271" r:id="rId19"/>
    <sheet name="Gráfico 19_Chart 19" sheetId="309" r:id="rId20"/>
    <sheet name="Gráfico 20_Chart 20" sheetId="315" r:id="rId21"/>
    <sheet name="Gráfico 21_Chart 21" sheetId="306" r:id="rId22"/>
    <sheet name="Quadro 1_Table 1" sheetId="276" r:id="rId23"/>
    <sheet name="Quadro 2_Table 2" sheetId="277" r:id="rId24"/>
    <sheet name="Quadro 3_Table 3" sheetId="314" r:id="rId25"/>
    <sheet name="Quadro 4_Table 4" sheetId="289" r:id="rId26"/>
    <sheet name="Quadro 5_Table 5" sheetId="308" r:id="rId27"/>
    <sheet name="Quadro 6_Table 6" sheetId="264" r:id="rId28"/>
    <sheet name="Quadro 7_Table 7" sheetId="320" r:id="rId29"/>
    <sheet name="Quadro 8_Table 8" sheetId="272" r:id="rId30"/>
    <sheet name="Quadro 9_Table 9" sheetId="316" r:id="rId31"/>
    <sheet name="Quadro 10_Table 10" sheetId="317" r:id="rId32"/>
    <sheet name="Quadro 11_Table 11" sheetId="318" r:id="rId33"/>
    <sheet name="Quadro 12_Table 12" sheetId="307" r:id="rId34"/>
    <sheet name="Quadro_13_Table_13" sheetId="319" r:id="rId35"/>
    <sheet name="Quadro 14_Table 14" sheetId="274" r:id="rId36"/>
  </sheets>
  <definedNames>
    <definedName name="_xlnm.Print_Are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 i="319" l="1"/>
  <c r="B3" i="319"/>
  <c r="D33" i="274"/>
  <c r="D32" i="274"/>
  <c r="B3" i="321"/>
  <c r="B2" i="321"/>
  <c r="B3" i="320"/>
  <c r="B2" i="320"/>
  <c r="L14" i="318" l="1"/>
  <c r="L13" i="318"/>
  <c r="L12" i="318"/>
  <c r="J13" i="317"/>
  <c r="F12" i="316"/>
  <c r="E12" i="316"/>
  <c r="D12" i="316"/>
  <c r="F9" i="316"/>
  <c r="E9" i="316"/>
  <c r="D9" i="316"/>
  <c r="C9" i="316"/>
  <c r="B3" i="313"/>
  <c r="B2" i="313"/>
  <c r="B3" i="312"/>
  <c r="B2" i="312"/>
  <c r="B3" i="311"/>
  <c r="B2" i="311"/>
  <c r="B3" i="310"/>
  <c r="B2" i="310"/>
  <c r="B3" i="314"/>
  <c r="B2" i="314"/>
  <c r="B3" i="309" l="1"/>
  <c r="B2" i="309"/>
  <c r="B3" i="282"/>
  <c r="B3" i="308"/>
  <c r="B2" i="308"/>
  <c r="B3" i="307" l="1"/>
  <c r="B2" i="307"/>
  <c r="B3" i="306" l="1"/>
  <c r="B2" i="306"/>
  <c r="B3" i="271" l="1"/>
  <c r="B2" i="271"/>
  <c r="B3" i="272"/>
  <c r="B2" i="272"/>
  <c r="B3" i="289" l="1"/>
  <c r="B2" i="289"/>
  <c r="B3" i="276"/>
  <c r="B2" i="276"/>
  <c r="B3" i="280"/>
  <c r="B2" i="280"/>
  <c r="B3" i="260"/>
  <c r="B2" i="260"/>
  <c r="B3" i="288"/>
  <c r="B2" i="288"/>
  <c r="B3" i="294" l="1"/>
  <c r="B2" i="294"/>
  <c r="B3" i="269" l="1"/>
  <c r="B2" i="269"/>
  <c r="B3" i="281"/>
  <c r="B2" i="281"/>
  <c r="B2" i="282"/>
  <c r="B3" i="287"/>
  <c r="B2" i="287"/>
  <c r="B3" i="286"/>
  <c r="B2" i="286"/>
  <c r="B3" i="285"/>
  <c r="B2" i="285"/>
  <c r="B3" i="284"/>
  <c r="B2" i="284"/>
  <c r="B3" i="283"/>
  <c r="B2" i="283"/>
  <c r="B2" i="277" l="1"/>
  <c r="B3" i="277"/>
  <c r="B2" i="274" l="1"/>
  <c r="B3" i="274"/>
  <c r="B2" i="264"/>
  <c r="B3" i="264"/>
</calcChain>
</file>

<file path=xl/sharedStrings.xml><?xml version="1.0" encoding="utf-8"?>
<sst xmlns="http://schemas.openxmlformats.org/spreadsheetml/2006/main" count="1665" uniqueCount="903">
  <si>
    <t>GRÁFICOS</t>
  </si>
  <si>
    <t>CHARTS</t>
  </si>
  <si>
    <t>QUADROS</t>
  </si>
  <si>
    <t>TABLES</t>
  </si>
  <si>
    <t>Índice</t>
  </si>
  <si>
    <t>PT | EN</t>
  </si>
  <si>
    <t>Quadro 2 - Hipóteses técnicas para o enquadramento externo</t>
  </si>
  <si>
    <t>Quadro 1 - Cenário macroeconómico do CFP</t>
  </si>
  <si>
    <t>Quadro 3 - Outras projeções e previsões macroeconómicas para a economia portuguesa</t>
  </si>
  <si>
    <t>Table 1 - CFP macroeconomic scenario</t>
  </si>
  <si>
    <t>Table 2 - Technical assumptions for the external economic environment</t>
  </si>
  <si>
    <t>Table 3 - Other macroeconomic projections and forecasts for the Portuguese economy</t>
  </si>
  <si>
    <t>CFP Projection</t>
  </si>
  <si>
    <t xml:space="preserve">Projeção CFP </t>
  </si>
  <si>
    <t>Observed</t>
  </si>
  <si>
    <t>Observado</t>
  </si>
  <si>
    <t>Receita</t>
  </si>
  <si>
    <t>Revenue</t>
  </si>
  <si>
    <t/>
  </si>
  <si>
    <t>Recuperação de garantia do BPP</t>
  </si>
  <si>
    <t>Despesa</t>
  </si>
  <si>
    <t>Expenditure</t>
  </si>
  <si>
    <t>One-off payments to the EU Budget</t>
  </si>
  <si>
    <t>Incêndios florestais</t>
  </si>
  <si>
    <t>Decisões judiciais desfavoráveis ao Município de Lisboa</t>
  </si>
  <si>
    <t>Lisbon municipality's unfavourable judicial rulings</t>
  </si>
  <si>
    <t>Compensation to the concessionaire AEDL, S.A.</t>
  </si>
  <si>
    <t>Compensação à concessionária AEDL, S.A.</t>
  </si>
  <si>
    <t>Receita total</t>
  </si>
  <si>
    <t>Receita corrente</t>
  </si>
  <si>
    <t>Receita fiscal</t>
  </si>
  <si>
    <t>Impostos indiretos</t>
  </si>
  <si>
    <t>Impostos diretos</t>
  </si>
  <si>
    <t>Contribuições sociais</t>
  </si>
  <si>
    <t>Vendas e out. receitas correntes</t>
  </si>
  <si>
    <t>Receita de capital</t>
  </si>
  <si>
    <t>Despesa primária</t>
  </si>
  <si>
    <t>Despesa corrente primária</t>
  </si>
  <si>
    <t>Consumo intermédio</t>
  </si>
  <si>
    <t>Despesa com pessoal</t>
  </si>
  <si>
    <t>Prestações sociais</t>
  </si>
  <si>
    <t>Subsídios e out. despesas correntes</t>
  </si>
  <si>
    <t>Despesa de capital</t>
  </si>
  <si>
    <t>Saldo primário</t>
  </si>
  <si>
    <t>Juros</t>
  </si>
  <si>
    <t>Despesa total</t>
  </si>
  <si>
    <t>Saldo orçamental</t>
  </si>
  <si>
    <t>Saldo ajustado de medidas temporárias</t>
  </si>
  <si>
    <t>Dívida pública</t>
  </si>
  <si>
    <t>Total Revenue</t>
  </si>
  <si>
    <t>Current revenue</t>
  </si>
  <si>
    <t>Tax Revenue</t>
  </si>
  <si>
    <t>Indirect taxes</t>
  </si>
  <si>
    <t>Direct taxes</t>
  </si>
  <si>
    <t>Social Contributions</t>
  </si>
  <si>
    <t>Sales and other current revenue</t>
  </si>
  <si>
    <t>Capital Revenue</t>
  </si>
  <si>
    <t>Primary Expenditure</t>
  </si>
  <si>
    <t>Current primary expenditure</t>
  </si>
  <si>
    <t>Intermediate consumption</t>
  </si>
  <si>
    <t>Compensation of employees</t>
  </si>
  <si>
    <t>Social Benefits</t>
  </si>
  <si>
    <t>Subsidies and other current expenditure</t>
  </si>
  <si>
    <t>Capital expenditure</t>
  </si>
  <si>
    <t>Primary balance</t>
  </si>
  <si>
    <t>Headline Budget balance</t>
  </si>
  <si>
    <t>Total Expenditure</t>
  </si>
  <si>
    <t>Adjusted budget balance from one-offs</t>
  </si>
  <si>
    <t>Public debt</t>
  </si>
  <si>
    <t>Expenditue</t>
  </si>
  <si>
    <t>FBCF</t>
  </si>
  <si>
    <t>GFCF</t>
  </si>
  <si>
    <t>% do PIB</t>
  </si>
  <si>
    <t>% of GDP</t>
  </si>
  <si>
    <r>
      <t xml:space="preserve">Nível </t>
    </r>
    <r>
      <rPr>
        <sz val="9"/>
        <color theme="1" tint="0.34998626667073579"/>
        <rFont val="Ubuntu Light"/>
        <family val="2"/>
      </rPr>
      <t>(2019=100)</t>
    </r>
  </si>
  <si>
    <t xml:space="preserve"> </t>
  </si>
  <si>
    <r>
      <t xml:space="preserve">Level </t>
    </r>
    <r>
      <rPr>
        <sz val="9"/>
        <color theme="1" tint="0.34998626667073579"/>
        <rFont val="Ubuntu Light"/>
        <family val="2"/>
      </rPr>
      <t>(2019=100)</t>
    </r>
  </si>
  <si>
    <r>
      <t xml:space="preserve">PIB real e componentes </t>
    </r>
    <r>
      <rPr>
        <sz val="9"/>
        <color theme="1" tint="0.34998626667073579"/>
        <rFont val="Ubuntu Light"/>
        <family val="2"/>
      </rPr>
      <t>(variação, %)</t>
    </r>
  </si>
  <si>
    <t>PIB</t>
  </si>
  <si>
    <t>GDP</t>
  </si>
  <si>
    <t>Consumo privado</t>
  </si>
  <si>
    <t>Private consumption</t>
  </si>
  <si>
    <t>Consumo público</t>
  </si>
  <si>
    <t>Public consumption</t>
  </si>
  <si>
    <t>Investimento (FBCF)</t>
  </si>
  <si>
    <t>Investment (GFCF)</t>
  </si>
  <si>
    <t>Exportações</t>
  </si>
  <si>
    <t>Exports</t>
  </si>
  <si>
    <t>Importações</t>
  </si>
  <si>
    <t>Imports</t>
  </si>
  <si>
    <r>
      <t xml:space="preserve">Contributos para a t.v.a. do PIB </t>
    </r>
    <r>
      <rPr>
        <sz val="9"/>
        <color theme="1" tint="0.34998626667073579"/>
        <rFont val="Ubuntu Light"/>
        <family val="2"/>
      </rPr>
      <t>(p.p.)</t>
    </r>
  </si>
  <si>
    <t>Procura interna</t>
  </si>
  <si>
    <t>Domestic demand</t>
  </si>
  <si>
    <t>Exportações líquidas</t>
  </si>
  <si>
    <t>Net exports</t>
  </si>
  <si>
    <r>
      <t>Preços</t>
    </r>
    <r>
      <rPr>
        <sz val="9"/>
        <color theme="1" tint="0.34998626667073579"/>
        <rFont val="Ubuntu Light"/>
        <family val="2"/>
      </rPr>
      <t xml:space="preserve"> (variação, %</t>
    </r>
    <r>
      <rPr>
        <b/>
        <sz val="9"/>
        <color theme="1" tint="0.34998626667073579"/>
        <rFont val="Ubuntu Light"/>
        <family val="2"/>
      </rPr>
      <t>)</t>
    </r>
  </si>
  <si>
    <t>Deflator do PIB</t>
  </si>
  <si>
    <t>GDP deflator</t>
  </si>
  <si>
    <t>IHPC</t>
  </si>
  <si>
    <t>PIB nominal</t>
  </si>
  <si>
    <t>Nominal GDP</t>
  </si>
  <si>
    <t>Variação (%)</t>
  </si>
  <si>
    <t>Change (%)</t>
  </si>
  <si>
    <t>Nível (mil M€)</t>
  </si>
  <si>
    <t>Level ('000 M€)</t>
  </si>
  <si>
    <t>Mercado de trabalho</t>
  </si>
  <si>
    <t>Labour market</t>
  </si>
  <si>
    <t>Taxa de desemprego (% pop. ativa)</t>
  </si>
  <si>
    <t>Unemployment rate (% labour force)</t>
  </si>
  <si>
    <t>Emprego (variação, %)</t>
  </si>
  <si>
    <t>Employment (change, %)</t>
  </si>
  <si>
    <t>Cap. líq. de financiamento face ao exterior</t>
  </si>
  <si>
    <t>Net lending</t>
  </si>
  <si>
    <t>Balança de bens e serviços</t>
  </si>
  <si>
    <t>Balance of goods and services</t>
  </si>
  <si>
    <t>Pressupostos</t>
  </si>
  <si>
    <t>Assumptions</t>
  </si>
  <si>
    <t>Procura externa (variação, %)</t>
  </si>
  <si>
    <t>Foreign demand (change, %)</t>
  </si>
  <si>
    <t>Taxa de juro de curto prazo (EURIBOR 3M, %)</t>
  </si>
  <si>
    <t>Short-term interest rate (EURIBOR 3M, %)</t>
  </si>
  <si>
    <t>Taxa de câmbio EUR-USD</t>
  </si>
  <si>
    <t>EUR-USD exchange rate</t>
  </si>
  <si>
    <t>Preço do petróleo (Brent, EUR)</t>
  </si>
  <si>
    <t>Oil price (Brent, EUR)</t>
  </si>
  <si>
    <t>CFP projection</t>
  </si>
  <si>
    <t>Projeção CFP</t>
  </si>
  <si>
    <r>
      <t>Dívida Pública (% do PIB)</t>
    </r>
    <r>
      <rPr>
        <b/>
        <sz val="11"/>
        <color theme="3"/>
        <rFont val="Calibri"/>
        <family val="2"/>
        <scheme val="minor"/>
      </rPr>
      <t/>
    </r>
  </si>
  <si>
    <t>Public debt (% of GDP)</t>
  </si>
  <si>
    <t>Variação da dívida (p.p. do PIB)</t>
  </si>
  <si>
    <t>Change in debt (in p.p. of GDP)</t>
  </si>
  <si>
    <t>Efeito saldo primário</t>
  </si>
  <si>
    <t>Primary balance effect</t>
  </si>
  <si>
    <t>Efeito dinâmico (bola de neve)</t>
  </si>
  <si>
    <t>Dynamic effect (snow ball effect)</t>
  </si>
  <si>
    <t>- efeito juros</t>
  </si>
  <si>
    <r>
      <t>-</t>
    </r>
    <r>
      <rPr>
        <sz val="9"/>
        <rFont val="Ubuntu Light"/>
        <family val="2"/>
      </rPr>
      <t xml:space="preserve"> interest effect</t>
    </r>
  </si>
  <si>
    <t>- efeito crescimento</t>
  </si>
  <si>
    <r>
      <t xml:space="preserve">- </t>
    </r>
    <r>
      <rPr>
        <sz val="9"/>
        <rFont val="Ubuntu Light"/>
        <family val="2"/>
      </rPr>
      <t>growth effect</t>
    </r>
  </si>
  <si>
    <t>Ajust. défice-dívida</t>
  </si>
  <si>
    <t>Stock-flow adjustment</t>
  </si>
  <si>
    <t>por memória:</t>
  </si>
  <si>
    <t>Taxa de juro implícita</t>
  </si>
  <si>
    <t>Implicit interest rate</t>
  </si>
  <si>
    <t>memo item:</t>
  </si>
  <si>
    <t>World</t>
  </si>
  <si>
    <t>United Kingdom</t>
  </si>
  <si>
    <t>United States</t>
  </si>
  <si>
    <t>Mundo</t>
  </si>
  <si>
    <t>Reino Unido</t>
  </si>
  <si>
    <t>Estados Unidos</t>
  </si>
  <si>
    <t>% do total das exportações portuguesas</t>
  </si>
  <si>
    <t>% of total Portuguese exports</t>
  </si>
  <si>
    <t>Data</t>
  </si>
  <si>
    <t>Date</t>
  </si>
  <si>
    <t>Procura Externa</t>
  </si>
  <si>
    <t>Foreign Demand</t>
  </si>
  <si>
    <t>Área do Euro</t>
  </si>
  <si>
    <t>Euro Area</t>
  </si>
  <si>
    <t>Fora da Área do Euro</t>
  </si>
  <si>
    <t>Outside the Euro Area</t>
  </si>
  <si>
    <t>EUR/USD</t>
  </si>
  <si>
    <t>EUR/GBP</t>
  </si>
  <si>
    <t>Ano</t>
  </si>
  <si>
    <t>Year</t>
  </si>
  <si>
    <t>Instituição e publicação</t>
  </si>
  <si>
    <t>BdP</t>
  </si>
  <si>
    <t>FMI</t>
  </si>
  <si>
    <t>CE</t>
  </si>
  <si>
    <t>Institution and publication</t>
  </si>
  <si>
    <t>Data de publicação</t>
  </si>
  <si>
    <t>Publication date</t>
  </si>
  <si>
    <t>-</t>
  </si>
  <si>
    <t>HICP</t>
  </si>
  <si>
    <t>Capacidade líquida de financiamento</t>
  </si>
  <si>
    <t>Fonte: INE. Cálculos e projeções do CFP.</t>
  </si>
  <si>
    <t>Source: Statistics Portugal. CFP calculations and projections.</t>
  </si>
  <si>
    <t>Fonte: BdP, INE e MF. Cálculos e projeções do CFP.</t>
  </si>
  <si>
    <t>Source: BoP, Statistics Portugal and MF. CFP calculations and projections.</t>
  </si>
  <si>
    <r>
      <t xml:space="preserve">Saldo orçamental </t>
    </r>
    <r>
      <rPr>
        <sz val="9"/>
        <color theme="1" tint="0.34998626667073579"/>
        <rFont val="Ubuntu Light"/>
        <family val="2"/>
      </rPr>
      <t>(painel esquerdo)</t>
    </r>
  </si>
  <si>
    <r>
      <t xml:space="preserve">Budget balance </t>
    </r>
    <r>
      <rPr>
        <sz val="9"/>
        <color theme="1" tint="0.34998626667073579"/>
        <rFont val="Ubuntu Light"/>
        <family val="2"/>
      </rPr>
      <t>(left panel)</t>
    </r>
  </si>
  <si>
    <r>
      <t xml:space="preserve">Saldo primário </t>
    </r>
    <r>
      <rPr>
        <sz val="9"/>
        <color theme="1" tint="0.34998626667073579"/>
        <rFont val="Ubuntu Light"/>
        <family val="2"/>
      </rPr>
      <t>(painel direito)</t>
    </r>
  </si>
  <si>
    <r>
      <t xml:space="preserve">Primary balance </t>
    </r>
    <r>
      <rPr>
        <sz val="9"/>
        <color theme="1" tint="0.34998626667073579"/>
        <rFont val="Ubuntu Light"/>
        <family val="2"/>
      </rPr>
      <t>(right panel)</t>
    </r>
  </si>
  <si>
    <t>Gráfico 1 - Crescimento do PIB e contributos nos cenários do CFP (volume)</t>
  </si>
  <si>
    <t>Setembro 2020</t>
  </si>
  <si>
    <t>June 2020 - baseline scenario</t>
  </si>
  <si>
    <r>
      <t xml:space="preserve">June 2020 </t>
    </r>
    <r>
      <rPr>
        <sz val="9"/>
        <color theme="1" tint="0.34998626667073579"/>
        <rFont val="Ubuntu Light"/>
        <family val="2"/>
      </rPr>
      <t>- baseline scenario</t>
    </r>
  </si>
  <si>
    <r>
      <t xml:space="preserve">Junho 2020 </t>
    </r>
    <r>
      <rPr>
        <sz val="9"/>
        <color theme="1" tint="0.34998626667073579"/>
        <rFont val="Ubuntu Light"/>
        <family val="2"/>
      </rPr>
      <t>-</t>
    </r>
    <r>
      <rPr>
        <b/>
        <sz val="9"/>
        <color theme="1" tint="0.34998626667073579"/>
        <rFont val="Ubuntu Light"/>
        <family val="2"/>
      </rPr>
      <t xml:space="preserve"> </t>
    </r>
    <r>
      <rPr>
        <sz val="9"/>
        <color theme="1" tint="0.34998626667073579"/>
        <rFont val="Ubuntu Light"/>
        <family val="2"/>
      </rPr>
      <t>cenário base</t>
    </r>
  </si>
  <si>
    <t>September 2020</t>
  </si>
  <si>
    <t>PIB (%)</t>
  </si>
  <si>
    <t>Procura interna (p.p.)</t>
  </si>
  <si>
    <t>Exportações líquidas (p.p.)</t>
  </si>
  <si>
    <t>GDP (%)</t>
  </si>
  <si>
    <t>Net exports (p.p.)</t>
  </si>
  <si>
    <t>Chart 1 - GDP growth and contributions in CFP's scenarios (volume)</t>
  </si>
  <si>
    <t>1T</t>
  </si>
  <si>
    <t>2T</t>
  </si>
  <si>
    <t>3T</t>
  </si>
  <si>
    <t>4T</t>
  </si>
  <si>
    <t>Q1</t>
  </si>
  <si>
    <t>Q2</t>
  </si>
  <si>
    <t>Q3</t>
  </si>
  <si>
    <t>Q4</t>
  </si>
  <si>
    <t>Contributions to real GDP change (p.p.)</t>
  </si>
  <si>
    <t>PIB (t.v.h., %)</t>
  </si>
  <si>
    <t>GDP (rate of change, %)</t>
  </si>
  <si>
    <t>Domestic demand (p.p.)</t>
  </si>
  <si>
    <t>Contributos:</t>
  </si>
  <si>
    <t>Contributions:</t>
  </si>
  <si>
    <r>
      <t>Deflator do PIB</t>
    </r>
    <r>
      <rPr>
        <sz val="9"/>
        <color theme="1" tint="0.34998626667073579"/>
        <rFont val="Ubuntu Light"/>
        <family val="2"/>
      </rPr>
      <t xml:space="preserve"> (variação, %)</t>
    </r>
  </si>
  <si>
    <r>
      <t xml:space="preserve">GDP deflator </t>
    </r>
    <r>
      <rPr>
        <sz val="9"/>
        <color theme="1" tint="0.34998626667073579"/>
        <rFont val="Ubuntu Light"/>
        <family val="2"/>
      </rPr>
      <t>(change, %)</t>
    </r>
  </si>
  <si>
    <r>
      <t xml:space="preserve">HICP </t>
    </r>
    <r>
      <rPr>
        <sz val="9"/>
        <color theme="1" tint="0.34998626667073579"/>
        <rFont val="Ubuntu Light"/>
        <family val="2"/>
      </rPr>
      <t>(change, %)</t>
    </r>
  </si>
  <si>
    <r>
      <t>IHPC</t>
    </r>
    <r>
      <rPr>
        <sz val="9"/>
        <color theme="1" tint="0.34998626667073579"/>
        <rFont val="Ubuntu Light"/>
        <family val="2"/>
      </rPr>
      <t xml:space="preserve"> (variação, %)</t>
    </r>
  </si>
  <si>
    <t>Emprego</t>
  </si>
  <si>
    <r>
      <t>Emprego</t>
    </r>
    <r>
      <rPr>
        <sz val="9"/>
        <color theme="1" tint="0.34998626667073579"/>
        <rFont val="Ubuntu Light"/>
        <family val="2"/>
      </rPr>
      <t xml:space="preserve"> (variação, %)</t>
    </r>
  </si>
  <si>
    <r>
      <t xml:space="preserve">Employment </t>
    </r>
    <r>
      <rPr>
        <sz val="9"/>
        <color theme="1" tint="0.34998626667073579"/>
        <rFont val="Ubuntu Light"/>
        <family val="2"/>
      </rPr>
      <t>(change, %)</t>
    </r>
  </si>
  <si>
    <r>
      <t xml:space="preserve">Taxa de desemprego </t>
    </r>
    <r>
      <rPr>
        <sz val="9"/>
        <color theme="1" tint="0.34998626667073579"/>
        <rFont val="Ubuntu Light"/>
        <family val="2"/>
      </rPr>
      <t>(% da população ativa)</t>
    </r>
  </si>
  <si>
    <r>
      <t xml:space="preserve">Unemployment rate </t>
    </r>
    <r>
      <rPr>
        <sz val="9"/>
        <color theme="1" tint="0.34998626667073579"/>
        <rFont val="Ubuntu Light"/>
        <family val="2"/>
      </rPr>
      <t>(% labour force)</t>
    </r>
  </si>
  <si>
    <r>
      <t xml:space="preserve">Produto potencial </t>
    </r>
    <r>
      <rPr>
        <sz val="9"/>
        <color theme="1" tint="0.34998626667073579"/>
        <rFont val="Ubuntu Light"/>
        <family val="2"/>
      </rPr>
      <t>(variação anual, %)</t>
    </r>
  </si>
  <si>
    <r>
      <t xml:space="preserve">Contributos para a variação do Produto potencial </t>
    </r>
    <r>
      <rPr>
        <sz val="9"/>
        <color theme="1" tint="0.34998626667073579"/>
        <rFont val="Ubuntu Light"/>
        <family val="2"/>
      </rPr>
      <t>(p.p.)</t>
    </r>
  </si>
  <si>
    <r>
      <t xml:space="preserve">Contributions to potential output growth </t>
    </r>
    <r>
      <rPr>
        <sz val="9"/>
        <color theme="1" tint="0.34998626667073579"/>
        <rFont val="Ubuntu Light"/>
        <family val="2"/>
      </rPr>
      <t>(p.p.)</t>
    </r>
  </si>
  <si>
    <r>
      <t xml:space="preserve">Potential output </t>
    </r>
    <r>
      <rPr>
        <sz val="9"/>
        <color theme="1" tint="0.34998626667073579"/>
        <rFont val="Ubuntu Light"/>
        <family val="2"/>
      </rPr>
      <t>(annual change, %)</t>
    </r>
  </si>
  <si>
    <t>Labour</t>
  </si>
  <si>
    <t>Capital</t>
  </si>
  <si>
    <t>Total factor productivity</t>
  </si>
  <si>
    <t>Hiato do produto (% produto potencial)</t>
  </si>
  <si>
    <r>
      <t xml:space="preserve">Hiato do produto </t>
    </r>
    <r>
      <rPr>
        <sz val="9"/>
        <color theme="1" tint="0.34998626667073579"/>
        <rFont val="Ubuntu Light"/>
        <family val="2"/>
      </rPr>
      <t>(% produto potencial)</t>
    </r>
  </si>
  <si>
    <t>Output gap (% potential output)</t>
  </si>
  <si>
    <r>
      <t xml:space="preserve">Output gap </t>
    </r>
    <r>
      <rPr>
        <sz val="9"/>
        <color theme="1" tint="0.34998626667073579"/>
        <rFont val="Ubuntu Light"/>
        <family val="2"/>
      </rPr>
      <t>(% potential output)</t>
    </r>
  </si>
  <si>
    <t>Deflator do consumo privado</t>
  </si>
  <si>
    <t>Deflator do consumo público</t>
  </si>
  <si>
    <t>Deflator do investimento (FBCF)</t>
  </si>
  <si>
    <t>Deflator das exportações</t>
  </si>
  <si>
    <t>Deflator das importações</t>
  </si>
  <si>
    <t>Mercado de trabalho (variação, %)</t>
  </si>
  <si>
    <t>Remuneração média por trabalhador</t>
  </si>
  <si>
    <t>Produtividade aparente do trabalho</t>
  </si>
  <si>
    <t>Sector externo (% PIB)</t>
  </si>
  <si>
    <t>Balança corrente</t>
  </si>
  <si>
    <t>Balança de rend. primários e transferências</t>
  </si>
  <si>
    <t>Balança de capital</t>
  </si>
  <si>
    <t>Desenvolvimentos cíclicos</t>
  </si>
  <si>
    <t>Produto potencial (variação, %)</t>
  </si>
  <si>
    <t>Real GDP and components (change, %)</t>
  </si>
  <si>
    <t>Prices (change, %)</t>
  </si>
  <si>
    <t>Private consumption deflator</t>
  </si>
  <si>
    <t>Public consumption deflator</t>
  </si>
  <si>
    <t>Investment (GFCF) deflator</t>
  </si>
  <si>
    <t>Exports deflator</t>
  </si>
  <si>
    <t>Imports deflator</t>
  </si>
  <si>
    <t>Labour market (change, %)</t>
  </si>
  <si>
    <t>Employment</t>
  </si>
  <si>
    <t>Compensation per employee</t>
  </si>
  <si>
    <t>Apparent labour productivity</t>
  </si>
  <si>
    <t>External sector (% GDP)</t>
  </si>
  <si>
    <t>Current account</t>
  </si>
  <si>
    <t>Trade balance</t>
  </si>
  <si>
    <t>Balance of primary income and transfers</t>
  </si>
  <si>
    <t>Capital account</t>
  </si>
  <si>
    <t>Cyclical developments</t>
  </si>
  <si>
    <t>Potential output (change, %)</t>
  </si>
  <si>
    <t>Consumo Privado</t>
  </si>
  <si>
    <t>Consumo Público</t>
  </si>
  <si>
    <t>Investimento</t>
  </si>
  <si>
    <t>Investment</t>
  </si>
  <si>
    <t>Procura Interna</t>
  </si>
  <si>
    <r>
      <t xml:space="preserve">PIB real </t>
    </r>
    <r>
      <rPr>
        <sz val="9"/>
        <color theme="1" tint="0.34998626667073579"/>
        <rFont val="Ubuntu Light"/>
        <family val="2"/>
      </rPr>
      <t>(variação, %)</t>
    </r>
  </si>
  <si>
    <r>
      <t xml:space="preserve">Real GDP </t>
    </r>
    <r>
      <rPr>
        <sz val="9"/>
        <color theme="1" tint="0.34998626667073579"/>
        <rFont val="Ubuntu Light"/>
        <family val="2"/>
      </rPr>
      <t>(change, %)</t>
    </r>
  </si>
  <si>
    <t>Quadro 4 - Contributos líquidos de importações para o crescimento do PIB em volume (p.p.)</t>
  </si>
  <si>
    <t>Table 4 - Contributions net of imports to real GDP growth (p.p.)</t>
  </si>
  <si>
    <t>setembro 2020</t>
  </si>
  <si>
    <t>Medida e linhas de crédito criadas</t>
  </si>
  <si>
    <t>Garantias emitidas</t>
  </si>
  <si>
    <t>N.º de empresas apoiadas</t>
  </si>
  <si>
    <t>Notas</t>
  </si>
  <si>
    <t>Notes</t>
  </si>
  <si>
    <t>Observações</t>
  </si>
  <si>
    <t xml:space="preserve">
Measure and credit lines created</t>
  </si>
  <si>
    <t>Expected amount</t>
  </si>
  <si>
    <t>Issued guarantees</t>
  </si>
  <si>
    <t>Nr. of supported companies</t>
  </si>
  <si>
    <t>Observations</t>
  </si>
  <si>
    <t xml:space="preserve">COVID-19 credit line to support the Economy </t>
  </si>
  <si>
    <t>Apoio à Atividade Económica</t>
  </si>
  <si>
    <t>(a)</t>
  </si>
  <si>
    <t xml:space="preserve">
Support to the Economic Activity</t>
  </si>
  <si>
    <t>Apoio a Empresas do Turismo</t>
  </si>
  <si>
    <t>(b)</t>
  </si>
  <si>
    <t>Support to Tourism Companies</t>
  </si>
  <si>
    <t>Apoio a Empresas da Restauração e similares</t>
  </si>
  <si>
    <t>Support for Restaurants and similar</t>
  </si>
  <si>
    <t>Apoio a Agências de Viagem, Animação Turística, Organizadores de eventos e similares</t>
  </si>
  <si>
    <t>Support to Travel Agencies, Tourist Entertainment, Event Organizers and similar</t>
  </si>
  <si>
    <t>Linha de Apoio à Economia COVID-19 - MPE</t>
  </si>
  <si>
    <t>Linha Específica COVID-19 Apoio às Empresas dos Açores</t>
  </si>
  <si>
    <t>Specific Line COVID-19 Support to Companies in the Azores Islands</t>
  </si>
  <si>
    <t>Credit Line Madeira Autonomous Region Invests Covid-19</t>
  </si>
  <si>
    <t>(c)</t>
  </si>
  <si>
    <t>COVID-19 financial guarantees</t>
  </si>
  <si>
    <t>* Considerando o montante de garantias emitidas face ao montante total previsto; ** Contragarantias prestadas pelo FCGM.</t>
  </si>
  <si>
    <t>Dimensão empresas</t>
  </si>
  <si>
    <t>Garantias emitidas (M€)</t>
  </si>
  <si>
    <t>N.º de empresas (% do total)</t>
  </si>
  <si>
    <t>Garantia média (milhares euros)</t>
  </si>
  <si>
    <t>Companies size</t>
  </si>
  <si>
    <t>Issued guarantees (% of total)</t>
  </si>
  <si>
    <t>Nr. of supported companies  (% of total)</t>
  </si>
  <si>
    <t>Average guarantee (thousands of euros)</t>
  </si>
  <si>
    <t>Total</t>
  </si>
  <si>
    <t>Micro</t>
  </si>
  <si>
    <t>Pequenas</t>
  </si>
  <si>
    <t>Small</t>
  </si>
  <si>
    <t>Médias Empresas</t>
  </si>
  <si>
    <t>Medium companies</t>
  </si>
  <si>
    <t>Small Mid Cap e Mid Cap</t>
  </si>
  <si>
    <t>Grandes Empresas</t>
  </si>
  <si>
    <t>Big companies</t>
  </si>
  <si>
    <t>Indefinidos</t>
  </si>
  <si>
    <t>Undefined</t>
  </si>
  <si>
    <t>Secção da CAE</t>
  </si>
  <si>
    <t>Designação</t>
  </si>
  <si>
    <t>Designation</t>
  </si>
  <si>
    <t>CEA section</t>
  </si>
  <si>
    <t>Indústrias transformadoras</t>
  </si>
  <si>
    <t>G</t>
  </si>
  <si>
    <t>Comércio por grosso e a retalho; reparação de veículos automóveis e motociclos</t>
  </si>
  <si>
    <t>Wholesale and retail trade; repair of motor vehicles and motorcycles</t>
  </si>
  <si>
    <t>I</t>
  </si>
  <si>
    <t>Alojamento, restauração e similares</t>
  </si>
  <si>
    <t>…</t>
  </si>
  <si>
    <t>Restantes CAE</t>
  </si>
  <si>
    <t>Other economic activities</t>
  </si>
  <si>
    <t>C</t>
  </si>
  <si>
    <t>Por dimensão empresarial | By companies size</t>
  </si>
  <si>
    <t>Por área de atividade económica | By area of ​​economic activity</t>
  </si>
  <si>
    <t>Fonte: INE - Contas Nacionais Trimestrais.</t>
  </si>
  <si>
    <t>Source: Statistics Portugal - Quarterly National Accounts.</t>
  </si>
  <si>
    <t>Fonte: CFP e INE.</t>
  </si>
  <si>
    <t>Source: CFP and Statistics Portugal.</t>
  </si>
  <si>
    <t>Jan 19</t>
  </si>
  <si>
    <t>Feb 19</t>
  </si>
  <si>
    <t>Mar 19</t>
  </si>
  <si>
    <t>Apr 19</t>
  </si>
  <si>
    <t>May 19</t>
  </si>
  <si>
    <t>Jun 19</t>
  </si>
  <si>
    <t>Jul 19</t>
  </si>
  <si>
    <t>Aug 19</t>
  </si>
  <si>
    <t>Sep 19</t>
  </si>
  <si>
    <t>Oct 19</t>
  </si>
  <si>
    <t>Nov 19</t>
  </si>
  <si>
    <t>Dec 19</t>
  </si>
  <si>
    <t>Jan 20</t>
  </si>
  <si>
    <t>Feb 20</t>
  </si>
  <si>
    <t>Mar 20</t>
  </si>
  <si>
    <t>Apr 20</t>
  </si>
  <si>
    <t>May 20</t>
  </si>
  <si>
    <t>Jun 20</t>
  </si>
  <si>
    <t>França</t>
  </si>
  <si>
    <t>France</t>
  </si>
  <si>
    <t xml:space="preserve">Espanha </t>
  </si>
  <si>
    <t>Spain</t>
  </si>
  <si>
    <t>Alemanha</t>
  </si>
  <si>
    <t>Germany</t>
  </si>
  <si>
    <r>
      <t xml:space="preserve">Procura Externa </t>
    </r>
    <r>
      <rPr>
        <sz val="9"/>
        <color theme="1" tint="0.34998626667073579"/>
        <rFont val="Ubuntu Light"/>
        <family val="2"/>
      </rPr>
      <t>(variação anual, %)</t>
    </r>
  </si>
  <si>
    <r>
      <t>Foreign Demand</t>
    </r>
    <r>
      <rPr>
        <sz val="9"/>
        <color theme="1" tint="0.34998626667073579"/>
        <rFont val="Ubuntu Light"/>
        <family val="2"/>
      </rPr>
      <t xml:space="preserve"> (y-o-y, %)</t>
    </r>
  </si>
  <si>
    <t>Jul 20</t>
  </si>
  <si>
    <t>Aug 20</t>
  </si>
  <si>
    <t>MF</t>
  </si>
  <si>
    <t>OCDE</t>
  </si>
  <si>
    <r>
      <t>PIB real e componentes</t>
    </r>
    <r>
      <rPr>
        <sz val="9"/>
        <color theme="1" tint="0.34998626667073579"/>
        <rFont val="Ubuntu Light"/>
        <family val="2"/>
      </rPr>
      <t xml:space="preserve"> (variação, %)</t>
    </r>
  </si>
  <si>
    <r>
      <t>Contributos para a t.v.a do PIB real</t>
    </r>
    <r>
      <rPr>
        <sz val="9"/>
        <color theme="1" tint="0.34998626667073579"/>
        <rFont val="Ubuntu Light"/>
        <family val="2"/>
      </rPr>
      <t xml:space="preserve"> (p.p.)</t>
    </r>
  </si>
  <si>
    <r>
      <t xml:space="preserve">Preços </t>
    </r>
    <r>
      <rPr>
        <sz val="9"/>
        <color theme="1" tint="0.34998626667073579"/>
        <rFont val="Ubuntu Light"/>
        <family val="2"/>
      </rPr>
      <t>(variação, %)</t>
    </r>
  </si>
  <si>
    <r>
      <t xml:space="preserve">Sector externo </t>
    </r>
    <r>
      <rPr>
        <sz val="9"/>
        <color theme="1" tint="0.34998626667073579"/>
        <rFont val="Ubuntu Light"/>
        <family val="2"/>
      </rPr>
      <t>(% PIB)</t>
    </r>
  </si>
  <si>
    <r>
      <t xml:space="preserve">Real GDP and components </t>
    </r>
    <r>
      <rPr>
        <sz val="9"/>
        <color theme="1" tint="0.34998626667073579"/>
        <rFont val="Ubuntu Light"/>
        <family val="2"/>
      </rPr>
      <t>(change, %)</t>
    </r>
  </si>
  <si>
    <r>
      <t xml:space="preserve">Contributions to real GDP growth </t>
    </r>
    <r>
      <rPr>
        <sz val="9"/>
        <color theme="1" tint="0.34998626667073579"/>
        <rFont val="Ubuntu Light"/>
        <family val="2"/>
      </rPr>
      <t>(p.p.)</t>
    </r>
  </si>
  <si>
    <r>
      <t xml:space="preserve">Prices </t>
    </r>
    <r>
      <rPr>
        <sz val="9"/>
        <color theme="1" tint="0.34998626667073579"/>
        <rFont val="Ubuntu Light"/>
        <family val="2"/>
      </rPr>
      <t>(change, %)</t>
    </r>
  </si>
  <si>
    <r>
      <t xml:space="preserve">External sector </t>
    </r>
    <r>
      <rPr>
        <sz val="9"/>
        <color theme="1" tint="0.34998626667073579"/>
        <rFont val="Ubuntu Light"/>
        <family val="2"/>
      </rPr>
      <t>(% GDP)</t>
    </r>
  </si>
  <si>
    <r>
      <t xml:space="preserve">COVID-19 Economy Support Line - MSC </t>
    </r>
    <r>
      <rPr>
        <sz val="9"/>
        <rFont val="Ubuntu Light"/>
        <family val="2"/>
      </rPr>
      <t>(micro and small compannies)</t>
    </r>
  </si>
  <si>
    <t>Contribuições Sociais</t>
  </si>
  <si>
    <t>Consumo Intermédio</t>
  </si>
  <si>
    <t>Prestações Sociais</t>
  </si>
  <si>
    <t>Subsidies</t>
  </si>
  <si>
    <t>Other current expenditure</t>
  </si>
  <si>
    <t>Social transfers</t>
  </si>
  <si>
    <t>Medidas anteriores</t>
  </si>
  <si>
    <t>Receita fiscal e contributiva</t>
  </si>
  <si>
    <t xml:space="preserve">IVA da eletricidade </t>
  </si>
  <si>
    <t>Electricity VAT</t>
  </si>
  <si>
    <t>Extraordinary Contribution on the Banking Sector</t>
  </si>
  <si>
    <t>Extraordinary Contribution on the Energy Sector</t>
  </si>
  <si>
    <t>Extraordinary Contribution on the Pharmaceutical Sector</t>
  </si>
  <si>
    <t xml:space="preserve">IRS  - Jovem </t>
  </si>
  <si>
    <t>PIT - Young people</t>
  </si>
  <si>
    <t xml:space="preserve">   Contribuições sociais efetivas</t>
  </si>
  <si>
    <t xml:space="preserve">   Contribuições sociais imputadas</t>
  </si>
  <si>
    <t>Imputed social contributions</t>
  </si>
  <si>
    <t>Receita não fiscal e não contributiva</t>
  </si>
  <si>
    <t xml:space="preserve">Non tax and non contributory revenue </t>
  </si>
  <si>
    <t>Vendas</t>
  </si>
  <si>
    <t>Sales</t>
  </si>
  <si>
    <t>Redução de propinas</t>
  </si>
  <si>
    <t>Tuition fees reduction</t>
  </si>
  <si>
    <t>Outra receita corrente</t>
  </si>
  <si>
    <t>Other current revenue</t>
  </si>
  <si>
    <t>Transferências de capital recebidas</t>
  </si>
  <si>
    <t>Capital transfers received</t>
  </si>
  <si>
    <t>Primary expenditure</t>
  </si>
  <si>
    <t>Poupança com PPP rodoviárias</t>
  </si>
  <si>
    <t>Public-Private Partnerships (PPP) savings in road sector</t>
  </si>
  <si>
    <t xml:space="preserve">Intermediate consumption without PPP </t>
  </si>
  <si>
    <t>Cons. Interm. sem PPP</t>
  </si>
  <si>
    <t>Despesas com pessoal</t>
  </si>
  <si>
    <t>Actualiz. Extraordinária das Pensões (SS)</t>
  </si>
  <si>
    <t>Extraordinary Update of Social Security Pensions</t>
  </si>
  <si>
    <t>Extension of the Solidarity Supplement for the Elderly</t>
  </si>
  <si>
    <t>Estatuto do cuidador informal</t>
  </si>
  <si>
    <t>Status of informal caregiver</t>
  </si>
  <si>
    <t>Subsídios</t>
  </si>
  <si>
    <t>Outra despesa corrente</t>
  </si>
  <si>
    <t>Transf. p/ Orçamento da União Europeia</t>
  </si>
  <si>
    <t>Transfer for the European Union budget</t>
  </si>
  <si>
    <t>Despesas de capital</t>
  </si>
  <si>
    <t>Proximity works</t>
  </si>
  <si>
    <t>Structuring investments</t>
  </si>
  <si>
    <t>Reduction of user fees in NHS Primary Health Care</t>
  </si>
  <si>
    <t>Actual social contributions</t>
  </si>
  <si>
    <t>CFP Relatório n.º 2/2021: Perspetivas Económicas e Orçamentais 2021-2025</t>
  </si>
  <si>
    <t>CFP Report no. 2/2021: Economic and Budgetary Outlook 2021-2025</t>
  </si>
  <si>
    <t>março 2021</t>
  </si>
  <si>
    <t>March 2021</t>
  </si>
  <si>
    <t>Fonte: INE. Cálculos e projeções do CFP. Nota: Os valores para o saldo orçamental e saldo primário  relativos ao período 2016 a 2021 encontram-se influenciados pelo efeito de medidas temporárias e não recorrentes, conforme se detalha no Quadro 13 em anexo.</t>
  </si>
  <si>
    <t>Source: Statistics Portugal. CFP calculations and projections. | Note: The figures for the budget balance and primary balance for the period 2016 to 2021 are influenced by the effect of temporary and non-recurring measures, as detailed in the attached Table 13.</t>
  </si>
  <si>
    <t>Cenário Base</t>
  </si>
  <si>
    <t>Base Scenario</t>
  </si>
  <si>
    <r>
      <t xml:space="preserve">Dívida Pública </t>
    </r>
    <r>
      <rPr>
        <sz val="9"/>
        <color theme="1" tint="0.34998626667073579"/>
        <rFont val="Ubuntu Light"/>
        <family val="2"/>
      </rPr>
      <t>(painel direito)</t>
    </r>
  </si>
  <si>
    <r>
      <t xml:space="preserve">Public Debt </t>
    </r>
    <r>
      <rPr>
        <sz val="9"/>
        <color theme="1" tint="0.34998626667073579"/>
        <rFont val="Ubuntu Light"/>
        <family val="2"/>
      </rPr>
      <t>(right panel)</t>
    </r>
  </si>
  <si>
    <t>Adverse scenario | TAP Support</t>
  </si>
  <si>
    <t>Cenário adverso | Apoio TAP</t>
  </si>
  <si>
    <t xml:space="preserve">Cálculos e projeções do CFP. </t>
  </si>
  <si>
    <t>CFP calculations and projections.</t>
  </si>
  <si>
    <t>Cálculos e projeções do CFP.</t>
  </si>
  <si>
    <t xml:space="preserve">CFP calculations and projections.  </t>
  </si>
  <si>
    <t>Capital Próprio</t>
  </si>
  <si>
    <t xml:space="preserve">Passivos remunerados </t>
  </si>
  <si>
    <t xml:space="preserve">Rendimentos operacionais </t>
  </si>
  <si>
    <t xml:space="preserve">Gastos operacionais </t>
  </si>
  <si>
    <t>Resultados operacionais  (EBIT)</t>
  </si>
  <si>
    <t>Resultado líquido do ano</t>
  </si>
  <si>
    <t>Fonte: Relatórios e Contas do Grupo TAP.</t>
  </si>
  <si>
    <t>Sources: Group TAP Financial Statements</t>
  </si>
  <si>
    <t>Net profit for the year</t>
  </si>
  <si>
    <t>Operational results (EBIT)</t>
  </si>
  <si>
    <t>Operating expenses</t>
  </si>
  <si>
    <t>Operating income</t>
  </si>
  <si>
    <t>Interest-bearing liabilities</t>
  </si>
  <si>
    <t>Equity</t>
  </si>
  <si>
    <t>Quadro 6 - Cenário orçamental do CFP (em % do PIB)</t>
  </si>
  <si>
    <t>Quadro 8 - Contributos para a evolução da dívida de Maastricht (em % do PIB)</t>
  </si>
  <si>
    <t>Quadro 9 - Linhas de crédito com garantias das Administrações Públicas no âmbito da resposta à COVID-19 (em M€, exceto quando indicado)</t>
  </si>
  <si>
    <t>Quadro 10 - Caracterização das garantias emitidas ao abrigo de linhas de crédito COVID-19 (por dimensão das empresas e CAE)</t>
  </si>
  <si>
    <t>Table 6 - CFP budgetary scenario (in% of GDP)</t>
  </si>
  <si>
    <t>Table 8 - Contributions to Maastricht debt developments (as % of GDP)</t>
  </si>
  <si>
    <t>Table 9 - Credit lines guaranteed by the General Government as part of the response to COVID-19 (in M€, except otherwise indicated)</t>
  </si>
  <si>
    <t>Table 10 - Characterization of guarantees issued under COVID-19 credit lines (by size of companies and economic activity)</t>
  </si>
  <si>
    <t>Quadro 5 - Desvios de projeção do CFP em 2020</t>
  </si>
  <si>
    <t>CFP/2021 mar</t>
  </si>
  <si>
    <t>CFP/2020 set</t>
  </si>
  <si>
    <t>CFP/2020 sep</t>
  </si>
  <si>
    <t>Portugal</t>
  </si>
  <si>
    <t>Itália</t>
  </si>
  <si>
    <t>Espanha</t>
  </si>
  <si>
    <t>Italy</t>
  </si>
  <si>
    <t>jan-21</t>
  </si>
  <si>
    <t>Jan 21</t>
  </si>
  <si>
    <t>out-20</t>
  </si>
  <si>
    <t>Oct 20</t>
  </si>
  <si>
    <r>
      <t xml:space="preserve">Fonte: FMI – </t>
    </r>
    <r>
      <rPr>
        <i/>
        <sz val="8"/>
        <color theme="1" tint="0.34998626667073579"/>
        <rFont val="Ubuntu Light"/>
        <family val="2"/>
      </rPr>
      <t xml:space="preserve">World Economic Outlook </t>
    </r>
    <r>
      <rPr>
        <sz val="8"/>
        <color theme="1" tint="0.34998626667073579"/>
        <rFont val="Ubuntu Light"/>
        <family val="2"/>
      </rPr>
      <t xml:space="preserve">de outubro de 2020 e </t>
    </r>
    <r>
      <rPr>
        <i/>
        <sz val="8"/>
        <color theme="1" tint="0.34998626667073579"/>
        <rFont val="Ubuntu Light"/>
        <family val="2"/>
      </rPr>
      <t>World Economic Outlook (Update) de</t>
    </r>
    <r>
      <rPr>
        <sz val="8"/>
        <color theme="1" tint="0.34998626667073579"/>
        <rFont val="Ubuntu Light"/>
        <family val="2"/>
      </rPr>
      <t xml:space="preserve"> janeiro de 2021.</t>
    </r>
  </si>
  <si>
    <t>Source: IMF – World Economic Outlook,  October 2020 and World Economic Outlook (Update), January 2021.</t>
  </si>
  <si>
    <t>mar-21</t>
  </si>
  <si>
    <t xml:space="preserve">Mar 21 </t>
  </si>
  <si>
    <t>dez-20</t>
  </si>
  <si>
    <t>Dec 20</t>
  </si>
  <si>
    <r>
      <t xml:space="preserve">Fonte: OCDE – </t>
    </r>
    <r>
      <rPr>
        <i/>
        <sz val="8"/>
        <color theme="1" tint="0.34998626667073579"/>
        <rFont val="Ubuntu Light"/>
        <family val="2"/>
      </rPr>
      <t>Economic Outlook</t>
    </r>
    <r>
      <rPr>
        <sz val="8"/>
        <color theme="1" tint="0.34998626667073579"/>
        <rFont val="Ubuntu Light"/>
        <family val="2"/>
      </rPr>
      <t xml:space="preserve">, de dezembro 2020 e </t>
    </r>
    <r>
      <rPr>
        <i/>
        <sz val="8"/>
        <color theme="1" tint="0.34998626667073579"/>
        <rFont val="Ubuntu Light"/>
        <family val="2"/>
      </rPr>
      <t xml:space="preserve">Interim Economic Outlook </t>
    </r>
    <r>
      <rPr>
        <sz val="8"/>
        <color theme="1" tint="0.34998626667073579"/>
        <rFont val="Ubuntu Light"/>
        <family val="2"/>
      </rPr>
      <t>de março de 2021. Cálculos do CFP.</t>
    </r>
  </si>
  <si>
    <t>Source: OECD –  Economic Outlook, December 2020 and Interim Economic Outlook, March 2021. CFP calculations.</t>
  </si>
  <si>
    <t>dezembro 2020</t>
  </si>
  <si>
    <t>December 2020</t>
  </si>
  <si>
    <r>
      <t xml:space="preserve">Fonte: </t>
    </r>
    <r>
      <rPr>
        <i/>
        <sz val="8"/>
        <color theme="1" tint="0.34998626667073579"/>
        <rFont val="Ubuntu Light"/>
        <family val="2"/>
      </rPr>
      <t>ECB staff macroeconomic projections for the euro area,</t>
    </r>
    <r>
      <rPr>
        <sz val="8"/>
        <color theme="1" tint="0.34998626667073579"/>
        <rFont val="Ubuntu Light"/>
        <family val="2"/>
      </rPr>
      <t xml:space="preserve"> março de 2021. </t>
    </r>
  </si>
  <si>
    <t xml:space="preserve">Sources: ECB staff macroeconomic projections for the euro area, March 2021. </t>
  </si>
  <si>
    <t>Sep 20</t>
  </si>
  <si>
    <t>Nov 20</t>
  </si>
  <si>
    <t>Fonte: INE, BdP, CE, OCDE e cálculos do CFP.</t>
  </si>
  <si>
    <t>Feb 21</t>
  </si>
  <si>
    <t>Mar 21</t>
  </si>
  <si>
    <t>mar21</t>
  </si>
  <si>
    <t>out20</t>
  </si>
  <si>
    <t>dez20</t>
  </si>
  <si>
    <t>fev21</t>
  </si>
  <si>
    <t>IMF</t>
  </si>
  <si>
    <t>OECD</t>
  </si>
  <si>
    <t>EC</t>
  </si>
  <si>
    <t>Mar21</t>
  </si>
  <si>
    <t>Oct20</t>
  </si>
  <si>
    <t>Dec20</t>
  </si>
  <si>
    <t>Feb21</t>
  </si>
  <si>
    <t xml:space="preserve">Setembro 2020 </t>
  </si>
  <si>
    <t>Fonte: Projeções CFP (2021-2025) e INE (2020). | Nota: Os desenvolvimentos cíclicos são estimados de acordo com a metodologia comum comunitária, parametrizada no programa CONV com base na previsão de outono de 2020 da Comissão Europeia.</t>
  </si>
  <si>
    <t>Sources: CFP projections (2021-2025) and Statistics Portugal (2020). | Note: Cyclical developments are estimated in line with the commonly agreed EU methodology, parameterized in the CONV program provided jointly with the European Commission Autumn Forecast 2020.</t>
  </si>
  <si>
    <t>Fontes: BdP, BCE, OCDE e estimativas CFP. | Nota: A hipótese técnica para a taxa de câmbio EUR-USD pressupõe a manutenção ao longo do horizonte de projeção dos níveis médios observados nas duas semanas anteriores à data de fecho da informação (26 de março). A hipótese técnica para o preço do petróleo assenta nos contratos de futuros do barril de Brent em USD. A evolução da taxa Euribor a 3 meses tem por base as expectativas implícitas nos contratos de futuros para os anos 2021-2025.</t>
  </si>
  <si>
    <t>Sources: BdP, ECB, OECD and CFP estimates. | Note:  The technical assumption for the EUR-USD exchange rate assumes the average rates observed in the two weeks prior to the information cut-off date (March 26) will continue over the course of the projection time horizon. The technical assumption for the price of oil is based on future contracts for Brent oil in USD. The change in the 3-month Euribor is based on the expectations implicit in futures contracts for 2021-2025.</t>
  </si>
  <si>
    <t>Março 2021</t>
  </si>
  <si>
    <t>Fonte: INE e projeções CFP – março/2021, setembro/2020 e junho/2020 (cenário base). | Nota: (e) e (p) denotam respetivamente estimativa e projeção no cenário de março/2021.</t>
  </si>
  <si>
    <r>
      <t xml:space="preserve">Observado </t>
    </r>
    <r>
      <rPr>
        <b/>
        <i/>
        <sz val="9"/>
        <color theme="1" tint="0.34998626667073579"/>
        <rFont val="Ubuntu Light"/>
        <family val="2"/>
      </rPr>
      <t>Observed</t>
    </r>
    <r>
      <rPr>
        <b/>
        <sz val="9"/>
        <color theme="1" tint="0.34998626667073579"/>
        <rFont val="Ubuntu Light"/>
        <family val="2"/>
      </rPr>
      <t xml:space="preserve"> (INE, %)</t>
    </r>
  </si>
  <si>
    <t>CFP jun/20</t>
  </si>
  <si>
    <t>CFP set/20</t>
  </si>
  <si>
    <t>Real GDP</t>
  </si>
  <si>
    <t>Balança de Bens e Serviços (% do PIB)</t>
  </si>
  <si>
    <t>IHPC (variação, %)</t>
  </si>
  <si>
    <t>HICP (change, %)</t>
  </si>
  <si>
    <r>
      <t>Consumo privado</t>
    </r>
    <r>
      <rPr>
        <sz val="9"/>
        <color theme="1" tint="0.34998626667073579"/>
        <rFont val="Ubuntu Light"/>
        <family val="2"/>
      </rPr>
      <t xml:space="preserve"> (variação, %)</t>
    </r>
  </si>
  <si>
    <r>
      <t>FBCF</t>
    </r>
    <r>
      <rPr>
        <sz val="9"/>
        <color theme="1" tint="0.34998626667073579"/>
        <rFont val="Ubuntu Light"/>
        <family val="2"/>
      </rPr>
      <t xml:space="preserve"> (variação, %)</t>
    </r>
  </si>
  <si>
    <r>
      <t>GFCF</t>
    </r>
    <r>
      <rPr>
        <sz val="9"/>
        <color theme="1" tint="0.34998626667073579"/>
        <rFont val="Ubuntu Light"/>
        <family val="2"/>
      </rPr>
      <t xml:space="preserve"> (change, %)</t>
    </r>
  </si>
  <si>
    <r>
      <t>Private consumption</t>
    </r>
    <r>
      <rPr>
        <sz val="9"/>
        <color theme="1" tint="0.34998626667073579"/>
        <rFont val="Ubuntu Light"/>
        <family val="2"/>
      </rPr>
      <t xml:space="preserve"> (change, %)</t>
    </r>
  </si>
  <si>
    <r>
      <t>Exportações de bens e serviços</t>
    </r>
    <r>
      <rPr>
        <sz val="9"/>
        <color theme="1" tint="0.34998626667073579"/>
        <rFont val="Ubuntu Light"/>
        <family val="2"/>
      </rPr>
      <t xml:space="preserve"> (variação, %)</t>
    </r>
  </si>
  <si>
    <r>
      <t>Importações de bens e serviços</t>
    </r>
    <r>
      <rPr>
        <sz val="9"/>
        <color theme="1" tint="0.34998626667073579"/>
        <rFont val="Ubuntu Light"/>
        <family val="2"/>
      </rPr>
      <t xml:space="preserve"> (variação, %)</t>
    </r>
  </si>
  <si>
    <r>
      <t>Imports of goods and services</t>
    </r>
    <r>
      <rPr>
        <sz val="9"/>
        <color theme="1" tint="0.34998626667073579"/>
        <rFont val="Ubuntu Light"/>
        <family val="2"/>
      </rPr>
      <t xml:space="preserve"> (change, %)</t>
    </r>
  </si>
  <si>
    <r>
      <t>Exports of goods and services</t>
    </r>
    <r>
      <rPr>
        <sz val="9"/>
        <color theme="1" tint="0.34998626667073579"/>
        <rFont val="Ubuntu Light"/>
        <family val="2"/>
      </rPr>
      <t xml:space="preserve"> (change, %)</t>
    </r>
  </si>
  <si>
    <t>Source: CFP calculations. | Note: Cyclical developments are estimated in line with the commonly agreed EU methodology, parameterized in the CONV program provided jointly with the European Commission Autumn Forecast 2020.</t>
  </si>
  <si>
    <t>Source: Statistics Portugal and CFP projections – March/2021, September/2020 and June/2020 (baseline scenario). | Note: (e) and (p) stand, respectively, for estimate and projection in the March/2021 scenario.</t>
  </si>
  <si>
    <r>
      <t>Capacidade líquida de financiamento</t>
    </r>
    <r>
      <rPr>
        <sz val="9"/>
        <color theme="1" tint="0.34998626667073579"/>
        <rFont val="Ubuntu Light"/>
        <family val="2"/>
      </rPr>
      <t xml:space="preserve"> (% PIB)</t>
    </r>
  </si>
  <si>
    <r>
      <t>Balança de bens e serviços</t>
    </r>
    <r>
      <rPr>
        <sz val="9"/>
        <color theme="1" tint="0.34998626667073579"/>
        <rFont val="Ubuntu Light"/>
        <family val="2"/>
      </rPr>
      <t xml:space="preserve"> (% PIB)</t>
    </r>
  </si>
  <si>
    <r>
      <t>Balance of goods and services</t>
    </r>
    <r>
      <rPr>
        <sz val="9"/>
        <color theme="1" tint="0.34998626667073579"/>
        <rFont val="Ubuntu Light"/>
        <family val="2"/>
      </rPr>
      <t xml:space="preserve"> (% GDP)</t>
    </r>
  </si>
  <si>
    <r>
      <t>Net lending</t>
    </r>
    <r>
      <rPr>
        <sz val="9"/>
        <color theme="1" tint="0.34998626667073579"/>
        <rFont val="Ubuntu Light"/>
        <family val="2"/>
      </rPr>
      <t xml:space="preserve"> (% GDP)</t>
    </r>
  </si>
  <si>
    <t>Fonte: Cálculos CFP. | Nota: Os desenvolvimentos cíclicos são estimados de acordo com a metodologia comum acordada na UE, parametrizada no programa CONV disponibilizado juntamente com as previsões de outono de 2020 da Comissão Europeia.</t>
  </si>
  <si>
    <r>
      <t>Crescimento do PIB</t>
    </r>
    <r>
      <rPr>
        <sz val="9"/>
        <color theme="1" tint="0.34998626667073579"/>
        <rFont val="Ubuntu Light"/>
        <family val="2"/>
      </rPr>
      <t xml:space="preserve"> (variação, %)</t>
    </r>
  </si>
  <si>
    <r>
      <t>Real GDP growth</t>
    </r>
    <r>
      <rPr>
        <sz val="9"/>
        <color theme="1" tint="0.34998626667073579"/>
        <rFont val="Ubuntu Light"/>
        <family val="2"/>
      </rPr>
      <t xml:space="preserve"> (change, %)</t>
    </r>
  </si>
  <si>
    <r>
      <t>Inflation</t>
    </r>
    <r>
      <rPr>
        <sz val="9"/>
        <color theme="1" tint="0.34998626667073579"/>
        <rFont val="Ubuntu Light"/>
        <family val="2"/>
      </rPr>
      <t xml:space="preserve"> (change, %)</t>
    </r>
  </si>
  <si>
    <r>
      <t>Inflação</t>
    </r>
    <r>
      <rPr>
        <sz val="9"/>
        <color theme="1" tint="0.34998626667073579"/>
        <rFont val="Ubuntu Light"/>
        <family val="2"/>
      </rPr>
      <t xml:space="preserve"> (variação, %)</t>
    </r>
  </si>
  <si>
    <r>
      <t>Taxa de desemprego</t>
    </r>
    <r>
      <rPr>
        <sz val="9"/>
        <color theme="1" tint="0.34998626667073579"/>
        <rFont val="Ubuntu Light"/>
        <family val="2"/>
      </rPr>
      <t xml:space="preserve"> (% pop. ativ.)</t>
    </r>
  </si>
  <si>
    <r>
      <t>Unemployment rate</t>
    </r>
    <r>
      <rPr>
        <sz val="9"/>
        <color theme="1" tint="0.34998626667073579"/>
        <rFont val="Ubuntu Light"/>
        <family val="2"/>
      </rPr>
      <t xml:space="preserve"> (% labour force)</t>
    </r>
  </si>
  <si>
    <r>
      <t xml:space="preserve">Exportações portuguesas de bens </t>
    </r>
    <r>
      <rPr>
        <sz val="9"/>
        <color theme="1" tint="0.34998626667073579"/>
        <rFont val="Ubuntu Light"/>
        <family val="2"/>
      </rPr>
      <t>(valores mensais acumulados, t.v.h., %)</t>
    </r>
  </si>
  <si>
    <r>
      <t>Portuguese exports of goods</t>
    </r>
    <r>
      <rPr>
        <sz val="9"/>
        <color theme="1" tint="0.34998626667073579"/>
        <rFont val="Ubuntu Light"/>
        <family val="2"/>
      </rPr>
      <t xml:space="preserve"> (monthly cumulated values, y-o-y, %)</t>
    </r>
  </si>
  <si>
    <t xml:space="preserve">Sources: INE; BdP, EC OECD and CFP calculations. </t>
  </si>
  <si>
    <r>
      <t xml:space="preserve">Taxa Euribor a 3 meses </t>
    </r>
    <r>
      <rPr>
        <sz val="9"/>
        <color theme="1" tint="0.34998626667073579"/>
        <rFont val="Ubuntu Light"/>
        <family val="2"/>
      </rPr>
      <t>(%)</t>
    </r>
  </si>
  <si>
    <r>
      <t xml:space="preserve"> Euribor 3-month rate </t>
    </r>
    <r>
      <rPr>
        <sz val="9"/>
        <color theme="1" tint="0.34998626667073579"/>
        <rFont val="Ubuntu Light"/>
        <family val="2"/>
      </rPr>
      <t>(%)</t>
    </r>
  </si>
  <si>
    <r>
      <t xml:space="preserve">Cotação euro </t>
    </r>
    <r>
      <rPr>
        <sz val="9"/>
        <color theme="1" tint="0.34998626667073579"/>
        <rFont val="Ubuntu Light"/>
        <family val="2"/>
      </rPr>
      <t>(face ao dólar e à libra esterlina)</t>
    </r>
  </si>
  <si>
    <r>
      <t xml:space="preserve">Euro </t>
    </r>
    <r>
      <rPr>
        <sz val="9"/>
        <color theme="1" tint="0.34998626667073579"/>
        <rFont val="Ubuntu Light"/>
        <family val="2"/>
      </rPr>
      <t>(vs dolar and pound)</t>
    </r>
  </si>
  <si>
    <r>
      <t xml:space="preserve">Oil price </t>
    </r>
    <r>
      <rPr>
        <sz val="9"/>
        <color theme="1" tint="0.34998626667073579"/>
        <rFont val="Ubuntu Light"/>
        <family val="2"/>
      </rPr>
      <t>(Brent, EUR)</t>
    </r>
  </si>
  <si>
    <r>
      <t xml:space="preserve">Preço do petróleo </t>
    </r>
    <r>
      <rPr>
        <sz val="9"/>
        <color theme="1" tint="0.34998626667073579"/>
        <rFont val="Ubuntu Light"/>
        <family val="2"/>
      </rPr>
      <t xml:space="preserve">(Brent, EUR) </t>
    </r>
  </si>
  <si>
    <t>Fonte: BCE e BdP. | Nota: Média do período.</t>
  </si>
  <si>
    <t>Source: ECB and BdP. | Note: Average of observations through period.</t>
  </si>
  <si>
    <r>
      <t xml:space="preserve">Sources: 2020: Statistics Portugal; BdP. 2021-2025: MF - </t>
    </r>
    <r>
      <rPr>
        <i/>
        <sz val="8"/>
        <color theme="1" tint="0.34998626667073579"/>
        <rFont val="Ubuntu Light"/>
        <family val="2"/>
      </rPr>
      <t>Orçamento do Estado 2021 - Proposta de Lei e Relatório</t>
    </r>
    <r>
      <rPr>
        <sz val="8"/>
        <color theme="1" tint="0.34998626667073579"/>
        <rFont val="Ubuntu Light"/>
        <family val="2"/>
      </rPr>
      <t>, October 2020; IMF - World Economic Outlook, October 2020; OECD - Economic Outlook No 108, December 2020; EC - Winter 2021  Economic Forecast, February 2021; BdP - Economic Bulletin, March 2021.</t>
    </r>
  </si>
  <si>
    <r>
      <t xml:space="preserve">Fontes: 2020: INE. 2021-2025: MF - Orçamento do Estado 2021 - Proposta de Lei e Relatório, outubro 2020; FMI - </t>
    </r>
    <r>
      <rPr>
        <i/>
        <sz val="8"/>
        <color theme="1" tint="0.34998626667073579"/>
        <rFont val="Ubuntu Light"/>
        <family val="2"/>
      </rPr>
      <t>World Economic Outlook</t>
    </r>
    <r>
      <rPr>
        <sz val="8"/>
        <color theme="1" tint="0.34998626667073579"/>
        <rFont val="Ubuntu Light"/>
        <family val="2"/>
      </rPr>
      <t xml:space="preserve">, outubro 2020; OCDE - </t>
    </r>
    <r>
      <rPr>
        <i/>
        <sz val="8"/>
        <color theme="1" tint="0.34998626667073579"/>
        <rFont val="Ubuntu Light"/>
        <family val="2"/>
      </rPr>
      <t>Economic Outlook No 108</t>
    </r>
    <r>
      <rPr>
        <sz val="8"/>
        <color theme="1" tint="0.34998626667073579"/>
        <rFont val="Ubuntu Light"/>
        <family val="2"/>
      </rPr>
      <t xml:space="preserve">, dezembro 2020; CE - </t>
    </r>
    <r>
      <rPr>
        <i/>
        <sz val="8"/>
        <color theme="1" tint="0.34998626667073579"/>
        <rFont val="Ubuntu Light"/>
        <family val="2"/>
      </rPr>
      <t>Winter 2021 Economic Forecast</t>
    </r>
    <r>
      <rPr>
        <sz val="8"/>
        <color theme="1" tint="0.34998626667073579"/>
        <rFont val="Ubuntu Light"/>
        <family val="2"/>
      </rPr>
      <t>, fevereiro 2021; BdP - Boletim Económico, março 2021.</t>
    </r>
  </si>
  <si>
    <t>Mar</t>
  </si>
  <si>
    <t>Abr</t>
  </si>
  <si>
    <t>Mai</t>
  </si>
  <si>
    <t>Jun</t>
  </si>
  <si>
    <t>Jul</t>
  </si>
  <si>
    <t>Ago</t>
  </si>
  <si>
    <t>Set</t>
  </si>
  <si>
    <t>Out</t>
  </si>
  <si>
    <t>Nov</t>
  </si>
  <si>
    <t>Dez</t>
  </si>
  <si>
    <t>Jan</t>
  </si>
  <si>
    <t>Apr</t>
  </si>
  <si>
    <t>May</t>
  </si>
  <si>
    <t>Aug</t>
  </si>
  <si>
    <t>Sep</t>
  </si>
  <si>
    <t>Oct</t>
  </si>
  <si>
    <t>Dec</t>
  </si>
  <si>
    <t>Particulares*</t>
  </si>
  <si>
    <t>Households*</t>
  </si>
  <si>
    <t>Sociedades não financeiras</t>
  </si>
  <si>
    <t>Nonfinancial corporations</t>
  </si>
  <si>
    <t>Outros**</t>
  </si>
  <si>
    <t>Others**</t>
  </si>
  <si>
    <t>Fonte: BdP. Elaboração própria. Notas: * Inclui os empresários em nome individual e as instituições sem fins lucrativos ao serviço das famílias. ** Por diferença entre o total e as categorias apresentadas.</t>
  </si>
  <si>
    <t>Source: BoP. Own elaboration. Notes: * Includes individual entrepreneurs and non-profit institutions serving families. ** By difference between the total and the categories presented.</t>
  </si>
  <si>
    <t>Data de referência dos dados: 31.12.2020.</t>
  </si>
  <si>
    <t>Montante máximo</t>
  </si>
  <si>
    <t>Contragarantias FCGM</t>
  </si>
  <si>
    <t>Maturidade*</t>
  </si>
  <si>
    <t>Período de carência</t>
  </si>
  <si>
    <t>% garantia mútua**</t>
  </si>
  <si>
    <t>FCGM counter-guarantees (M€)</t>
  </si>
  <si>
    <t>Maturity *</t>
  </si>
  <si>
    <t>Grace period</t>
  </si>
  <si>
    <t>% mutual guarantee **</t>
  </si>
  <si>
    <t>Linhas de crédito com garantias das AP</t>
  </si>
  <si>
    <t>Credit lines with General Government guarantees</t>
  </si>
  <si>
    <t xml:space="preserve">Linha de crédito de apoio às empresas (Linha Capitalizar 2018 - COVID-19) </t>
  </si>
  <si>
    <t>Até 4 anos (fundo de maneio); 1, 2 ou 3 anos (tesouraria). | Up to 4 years (working capital); 1, 2 or 3 years (cash-flow).</t>
  </si>
  <si>
    <t>Até 12 meses (fundo de maneio). | Up to 12 months (working capital).</t>
  </si>
  <si>
    <t>Até | Up to 80%</t>
  </si>
  <si>
    <t>Support granted under the EU de minimis aid regulation.</t>
  </si>
  <si>
    <t xml:space="preserve">Credit line to support companies (Linha Capitalizar 2018 - COVID-19) </t>
  </si>
  <si>
    <t>Linha de apoio à Economia COVID-19</t>
  </si>
  <si>
    <t>Até | up to 6 anos | years.</t>
  </si>
  <si>
    <t>Até | Up to 18 meses | months.</t>
  </si>
  <si>
    <t>Sublinhas equivalentes à primeira mas específicas para determinadas CAE.</t>
  </si>
  <si>
    <t>Sublines equivalent to the first but specific to certain economic activities.</t>
  </si>
  <si>
    <t>Médias Empresas, Small Mid Caps e Mid Caps*</t>
  </si>
  <si>
    <t>Equivalente à primeira mas específica para Médias Empresas, Small Mids Caps e Mid Caps.</t>
  </si>
  <si>
    <t>Equivalent to the first but specific for Medium Businesses, Small Mids Caps and Mid Caps.</t>
  </si>
  <si>
    <t>Medium Businesses, Small Mids Caps and Mid Caps specific credit line</t>
  </si>
  <si>
    <t>Até | Up to 90%</t>
  </si>
  <si>
    <t>Linha destinada espeficicamente a micro e pequenas empresas (MPE).</t>
  </si>
  <si>
    <t>Line designed specifically for micro and small companies (MSC).</t>
  </si>
  <si>
    <t>Linha de Crédito Investe RAM COVID-19</t>
  </si>
  <si>
    <t>Até | up to 5 anos | years.</t>
  </si>
  <si>
    <t xml:space="preserve">Support for the maintenance of jobs for companies in the Autonomous Region of Madeira. Grace period up to 18 months, repayable up to 5 years, with mutual guarantee up to 80%. Support granted under the EU de minimis aid regulation.
</t>
  </si>
  <si>
    <t>Grace period up to 18 months, amortizable up to 6 years, with mutual guarantee up to 90% (for micro and small companies) and up to 80% (medium companies and small mid caps).</t>
  </si>
  <si>
    <t>(d)</t>
  </si>
  <si>
    <t>Garantias Financeiras COVID 19</t>
  </si>
  <si>
    <t>Para além da contragarantia do FCGM contam ainda com a garantia do Estado, via DGTF, no mesmo montante.</t>
  </si>
  <si>
    <t>Grace period up to 18 months, repayable up to 6 years. In addition to the FCGM counter-guarantee, they also have the State guarantee, via DGTF, in the same amount.</t>
  </si>
  <si>
    <t>Linha de Crédito Apoiar Madeira 2020</t>
  </si>
  <si>
    <t>Apoio à tesouraria das empresas da Região Autónoma da Madeira.</t>
  </si>
  <si>
    <t>Cash-flow support for companies in the Autonomous Region of Madeira.</t>
  </si>
  <si>
    <t>(e)</t>
  </si>
  <si>
    <t xml:space="preserve">
Credit Line Support Madeira 2020</t>
  </si>
  <si>
    <t>Linha de Apoio ao Setor Social COVID-19</t>
  </si>
  <si>
    <t>Apoio a Entidades da Economia Social (máximo de 0,5 M€).</t>
  </si>
  <si>
    <t>Support to Social Economy Entities
(up to 0,5M€).</t>
  </si>
  <si>
    <t>(f)</t>
  </si>
  <si>
    <t xml:space="preserve">COVID-19 Social Sector Support Line </t>
  </si>
  <si>
    <t>* Prazo máximo do financiamento.</t>
  </si>
  <si>
    <t>** Relativamente ao montante do capital em dívida em cada momento.</t>
  </si>
  <si>
    <t>(a) Encerrada a 07.04.2020.</t>
  </si>
  <si>
    <t>(b) Com a entrada em vigor em 05.08.2020 da linha específica de apoio às micro e pequenas empresas (MPE) foram  encerradas as anteriores sublinhas.  A 30.09.2020 foi disponibilizada uma sublinha específica de apoio às médias empresas, small mid caps e mid caps aproveitando a dotação global restante da linha.</t>
  </si>
  <si>
    <t>(c) O valor do financiamento poderá ser convertido, em parte ou na totalidade, em valor não reembolsável, caso se verifiquem determinas condições, nomeadamente quanto à manutenção de postos de trabalho permanentes. A conversão em valor não reembolsável implicará a assunção de responsabilidade por parte da IDE, IP-RAM - Instituto de Desenvolvimento Empresarial da RAM, IP RAM de liquidar aos Bancos o valor não reembolsável definido para cada operação.</t>
  </si>
  <si>
    <t xml:space="preserve">(d) Apoio a empresas da Região Autónoma dos Açores (RAA), que não acederam às anteriores linhas. Esta linha beneficia de uma garantia da RAA. </t>
  </si>
  <si>
    <t>(e) O valor do financiamento poderá ser convertido, em parte ou na totalidade, em valor não reembolsável e o beneficiário poderá também ser reembolsado de parte ou da totalidade do valor pago a título de comissão de garantia. Ao valor do auxílio apurado será deduzido o montante que tenha sido atribuído ao abrigo da linha de crédito Investe RAM COVID-19.</t>
  </si>
  <si>
    <t>(f) Esta linha beneficia de uma garantia do IGFSS.</t>
  </si>
  <si>
    <t>Fonte: Banco Português de Fomento. Cálculos e elaboração do CFP.</t>
  </si>
  <si>
    <r>
      <t xml:space="preserve">Notas: </t>
    </r>
    <r>
      <rPr>
        <i/>
        <sz val="7.5"/>
        <color theme="1"/>
        <rFont val="Ubuntu Light"/>
        <family val="2"/>
      </rPr>
      <t>Small Mid Cap</t>
    </r>
    <r>
      <rPr>
        <sz val="7.5"/>
        <color theme="1"/>
        <rFont val="Ubuntu Light"/>
        <family val="2"/>
      </rPr>
      <t xml:space="preserve"> e </t>
    </r>
    <r>
      <rPr>
        <i/>
        <sz val="7.5"/>
        <color theme="1"/>
        <rFont val="Ubuntu Light"/>
        <family val="2"/>
      </rPr>
      <t>Mid Cap</t>
    </r>
    <r>
      <rPr>
        <sz val="7.5"/>
        <color theme="1"/>
        <rFont val="Ubuntu Light"/>
        <family val="2"/>
      </rPr>
      <t xml:space="preserve"> correspondem a empresas que não reunindo as condições materiais para ser micro, pequena ou média empresa, não se integram no conceito de grande empresa. O Decreto-Lei n.º 22-C/2021, de 22 de março prorrogou até nove meses os períodos de carência de capital e de extensão de maturidade em empréstimos com garantia do setor público (no último caso, até ao prazo máximo estipulado nos respetivos protocolos).</t>
    </r>
  </si>
  <si>
    <t>* Maximum financing term.</t>
  </si>
  <si>
    <t>** Regarding the amount of outstanding  capital at each moment.</t>
  </si>
  <si>
    <t>(a) Closed on 07.04.2020.</t>
  </si>
  <si>
    <t>(b) With the entry into force on 05.08.2020 of the specific line of support for micro and small enterprises (MPE), the previous sub-lines were closed. On 30.09.2020 a specific line of support was made available to medium-sized companies, small mid caps and mid caps, taking advantage of the remaining global allocation of the line.</t>
  </si>
  <si>
    <t xml:space="preserve">(c) The value of the financing may be converted, in part or in whole, into a non-refundable amount, if certain conditions are met, namely regarding the maintenance of permanent jobs. The conversion into a non-refundable amount will imply the assumption of responsibility by IDE, IP RAM to settle to the Banks the non-refundable amount defined for each operation. </t>
  </si>
  <si>
    <t>(d) Support to companies in the Autonomous Region of the Azores (ARA), which did not access the previous lines.  This line benefits from a guarantee from the ARA.</t>
  </si>
  <si>
    <t>(e) The amount of the financing may be converted, in part or in whole, into a non-refundable amount and the beneficiary may also be reimbursed in part or in full of the amount paid as a guarantee fee. The amount that has been allocated under the Investe RAM COVID-19 credit line will be deducted from the amount of the aid determined.</t>
  </si>
  <si>
    <t>(f) This line benefits from an IGFSS guarantee.</t>
  </si>
  <si>
    <t>Source: Portuguese Development Bank. CFP calculations and elaboration.</t>
  </si>
  <si>
    <t>Notes: Small Mid Cap and Mid Cap correspond to companies that in spite of not meeting the material conditions to be micro, small or medium-sized companies, are not integrated into the concept of large company. Decree-Law nr. 22-C / 2021, of March 22, extended the grace period and the maturity of loans guaranteed by the public sector up to nine months (in the latter case, up to the maximum term stipulated in the respective protocols).</t>
  </si>
  <si>
    <t>Data de referência dos dados |Data reference date: 31.12.2020.</t>
  </si>
  <si>
    <t>Contragarantias FCGM (M€)</t>
  </si>
  <si>
    <t>Garantias emitidas
(% do total)</t>
  </si>
  <si>
    <t>Issued guarantees (M€)</t>
  </si>
  <si>
    <t>Manufacturing</t>
  </si>
  <si>
    <t>Accommodation and food services activities</t>
  </si>
  <si>
    <t>F</t>
  </si>
  <si>
    <t>Construção</t>
  </si>
  <si>
    <t>Construction</t>
  </si>
  <si>
    <t>M</t>
  </si>
  <si>
    <t>Actividades de consultoria, científicas, técnicas e similares</t>
  </si>
  <si>
    <t>Professional, scientific and technical activities</t>
  </si>
  <si>
    <t>Fonte: Banco Português de Fomento. Cálculos do CFP. | Notas: CAE: Classificação portuguesa das atividades económicas, revisão 3. A diferença para o número total de empresas apoiadas indicado no Quadro 9 corresponderá a pedidos ainda em análise para os quais não foram emitidas garantias.</t>
  </si>
  <si>
    <t>Source: Portuguese Development Bank. CFP calculations. | Notes: CEA: Portuguese classification of economic activities, revision 3. The difference in the total number of supported companies indicated in Table 9 should correspond to requests still under analysis for which no guarantees have been issued.</t>
  </si>
  <si>
    <t>Empréstimos em moratória</t>
  </si>
  <si>
    <t>Loans in moratorium</t>
  </si>
  <si>
    <t>M€</t>
  </si>
  <si>
    <t>Em % do total</t>
  </si>
  <si>
    <t>As % of the total</t>
  </si>
  <si>
    <t>Fase 1</t>
  </si>
  <si>
    <t>Fase 2</t>
  </si>
  <si>
    <t>Fase 3</t>
  </si>
  <si>
    <t>Stage 1</t>
  </si>
  <si>
    <t>Stage 2</t>
  </si>
  <si>
    <t>Stage 3</t>
  </si>
  <si>
    <t>Millenium BCP</t>
  </si>
  <si>
    <t>Banco Santander Totta (BST)</t>
  </si>
  <si>
    <t>Caixa Geral de Depósitos (CGD)</t>
  </si>
  <si>
    <t>memo items:</t>
  </si>
  <si>
    <t>Subtotal BCP+BST+CGD</t>
  </si>
  <si>
    <t>BCP+BST+CGD subtotal</t>
  </si>
  <si>
    <t>Total abrangido por moratórias (informação BdP)</t>
  </si>
  <si>
    <t>Total covered by moratoriums
(BoP data)</t>
  </si>
  <si>
    <t>Outros, dos quais:</t>
  </si>
  <si>
    <t>Other, of which:</t>
  </si>
  <si>
    <t>Banco Português de Investimento</t>
  </si>
  <si>
    <t>Banco Montepio</t>
  </si>
  <si>
    <t>Novo Banco</t>
  </si>
  <si>
    <t>Fontes: BdP e apresentações de resultados dos bancos disponíveis nos respetivos sites institucionais (consulta em 26 de março de 2021). Elaboração e cálculos do CFP.</t>
  </si>
  <si>
    <t>Sources: BoP and presentations of bank results available on the respective institutional websites (consulted on March 26, 2021). Elaboration and calculations of the CFP.</t>
  </si>
  <si>
    <t>Quadro 11 – Empréstimos em moratória por fase de imparidade, por grupo bancário, em 31.12.2020</t>
  </si>
  <si>
    <t>Table 11 - Loans in moratorium by stages of impairment,  by banking group, 31.12.2020</t>
  </si>
  <si>
    <r>
      <t xml:space="preserve">Apoios concedidos ao abrigo do regime comunitário de auxílios de </t>
    </r>
    <r>
      <rPr>
        <i/>
        <sz val="9"/>
        <rFont val="Ubuntu Light"/>
        <family val="2"/>
      </rPr>
      <t>minimis</t>
    </r>
    <r>
      <rPr>
        <sz val="9"/>
        <rFont val="Ubuntu Light"/>
        <family val="2"/>
      </rPr>
      <t>.</t>
    </r>
  </si>
  <si>
    <r>
      <t xml:space="preserve">Apoio à manutenção dos postos de trabalho de empresas da Região Autónoma da Madeira. Apoios concedidos ao abrigo do regime comunitário de auxílios de </t>
    </r>
    <r>
      <rPr>
        <i/>
        <sz val="9"/>
        <rFont val="Ubuntu Light"/>
        <family val="2"/>
      </rPr>
      <t>minimis</t>
    </r>
    <r>
      <rPr>
        <sz val="9"/>
        <rFont val="Ubuntu Light"/>
        <family val="2"/>
      </rPr>
      <t>.</t>
    </r>
  </si>
  <si>
    <r>
      <t xml:space="preserve">Garantia mútua até 90% (para micro e pequenas empresas) e até 80% (médias empresas e </t>
    </r>
    <r>
      <rPr>
        <i/>
        <sz val="9"/>
        <rFont val="Ubuntu Light"/>
        <family val="2"/>
      </rPr>
      <t>small mid caps</t>
    </r>
    <r>
      <rPr>
        <sz val="9"/>
        <rFont val="Ubuntu Light"/>
        <family val="2"/>
      </rPr>
      <t>).</t>
    </r>
  </si>
  <si>
    <t>Quadro 7 - Principais medidas de política orçamental consideradas na projeção do CFP</t>
  </si>
  <si>
    <t>Table 7 - Main fiscal policy measures considered in the CFP projection</t>
  </si>
  <si>
    <t>Quadro 14 - Cenário orçamental do CFP ajustado de medidas temporárias e medidas não recorrentes (em % do PIB)</t>
  </si>
  <si>
    <t>Table 14 - CFP adjusted Budgetary Framework (in % of GDP)</t>
  </si>
  <si>
    <t>Quadro 12 - Principais indicadores Económico financeiros do Grupo TAP (em M€)</t>
  </si>
  <si>
    <t>Table 12 - Main economic and financial indicators of the TAP Group (in M€)</t>
  </si>
  <si>
    <t>One-off measures (impact in budget balance)</t>
  </si>
  <si>
    <t>Regularização de Dívidas Fiscais e Contributivas (PERES, 2016)</t>
  </si>
  <si>
    <t>PERES Extraordinary debt settlement scheme 2016 one-off</t>
  </si>
  <si>
    <r>
      <t>Devolução de comissão do FEEF (</t>
    </r>
    <r>
      <rPr>
        <i/>
        <sz val="9"/>
        <color theme="1"/>
        <rFont val="Ubuntu Light"/>
        <family val="2"/>
      </rPr>
      <t>prepaid margins</t>
    </r>
    <r>
      <rPr>
        <sz val="9"/>
        <color theme="1"/>
        <rFont val="Ubuntu Light"/>
        <family val="2"/>
      </rPr>
      <t>)</t>
    </r>
  </si>
  <si>
    <t>Prepaid Margins Reimbursement (EFSF)</t>
  </si>
  <si>
    <t xml:space="preserve">BPP guarantee recovery </t>
  </si>
  <si>
    <t>Pagamentos one-off à União Europeia</t>
  </si>
  <si>
    <t xml:space="preserve">Recapitalização da CGD </t>
  </si>
  <si>
    <t>CGD capital injection</t>
  </si>
  <si>
    <t>Recapitalização do Novo Banco (NB)</t>
  </si>
  <si>
    <t>Novo Banco (NB) capital injection</t>
  </si>
  <si>
    <t>Assunções de Dívida (STCP + CARRIS)</t>
  </si>
  <si>
    <t>Debt assumptions (STCP + CARRIS)</t>
  </si>
  <si>
    <t>Ativos por impostos diferidos</t>
  </si>
  <si>
    <t>Deferred Tax Assets (DTA)</t>
  </si>
  <si>
    <t>Wildfires</t>
  </si>
  <si>
    <t>Devolução taxa proteção civil (Município de Lisboa - decisão TC)</t>
  </si>
  <si>
    <t>Lisbon's municipal civil protection fee reimbursement</t>
  </si>
  <si>
    <t>Transferência do FGCAM por devolução ao BdP</t>
  </si>
  <si>
    <t>Transfer of FGCAM to FDG</t>
  </si>
  <si>
    <t>Venda de Aeronaves F-16 à Roménia</t>
  </si>
  <si>
    <t xml:space="preserve">F-16 aircrafts sale to Romania </t>
  </si>
  <si>
    <t>Por memória (impacto por agregado orçamental)</t>
  </si>
  <si>
    <t>Memo items (impact by budget aggregate)</t>
  </si>
  <si>
    <t>Tax and contribution revenue</t>
  </si>
  <si>
    <t>Receitas de capital</t>
  </si>
  <si>
    <t>Outras despesas de capital</t>
  </si>
  <si>
    <t>Other  capital expenditure</t>
  </si>
  <si>
    <t>Sources: INE and Ministry of Finance. | Note: CFP's calculation and classification of temporary measures. Due to rounding the totals do not necessarily correspond to the sum of the percentage GDP figures. From 2022 to 2025 no temporary or one-off measures were considered. The values of the impact of the measures may be modified in face of new information. Acronyms: see list of abbreviations in the report.</t>
  </si>
  <si>
    <t>Novas medidas legisladas</t>
  </si>
  <si>
    <t>New legislative measures</t>
  </si>
  <si>
    <t>Receita Fiscal e Contributiva</t>
  </si>
  <si>
    <t>Tax and Contributory Revenue</t>
  </si>
  <si>
    <t>Lotaria Instantânea "Do Património Cultural"</t>
  </si>
  <si>
    <t>"Cultural heritage" Lottery</t>
  </si>
  <si>
    <t>Redução temporária do IVA de gel e Máscaras (COVID-19)</t>
  </si>
  <si>
    <t>Temporary reduction of VAT on gel and masks (COVID-19)</t>
  </si>
  <si>
    <t>Contribuição Extraord. sobre o Setor Bancário</t>
  </si>
  <si>
    <t xml:space="preserve">Adicional de solidariedade sobre o sector bancário </t>
  </si>
  <si>
    <t>Solidarity surchange on the banking sector</t>
  </si>
  <si>
    <t>Contribuição Extraord. sobre o Setor Energético</t>
  </si>
  <si>
    <t>Contribuição sobre a Indústria Farmacêutica</t>
  </si>
  <si>
    <t>IRS - Descongelamento das carreiras e Promoções</t>
  </si>
  <si>
    <t>PIT - Unfreezing of careers and promotions</t>
  </si>
  <si>
    <t xml:space="preserve">IRS -Revisão de carreiras e outros  </t>
  </si>
  <si>
    <t>PIT - Revision of careers and others</t>
  </si>
  <si>
    <t>IRS - Contratações em curso  + Hospital de Braga</t>
  </si>
  <si>
    <t>PIT - Ongoing recruitments + Braga Hospital</t>
  </si>
  <si>
    <t>IRS - Aumento dos assistentes operacionais</t>
  </si>
  <si>
    <t>PIT - Increase in operational assistants</t>
  </si>
  <si>
    <t xml:space="preserve">Retenções na fonte de IRS </t>
  </si>
  <si>
    <t>PIT withholdings</t>
  </si>
  <si>
    <t>IRS- Aumento das deduções a partir do segundo filho</t>
  </si>
  <si>
    <t>PIT - Increase in deductions from the second child</t>
  </si>
  <si>
    <t>IRC Suspensão dos pagamentos por conta (COVID-19)</t>
  </si>
  <si>
    <t>CIT - Suspention of special payment on account (COVID-19)</t>
  </si>
  <si>
    <t>Desagravamento das Tributações autónomas de IRC</t>
  </si>
  <si>
    <t>CIT - Relief from autonomous taxation</t>
  </si>
  <si>
    <t>Reforço do emprego público (saúde e educação) - COVID-19</t>
  </si>
  <si>
    <t>Reinforcement of public employment (health and education) - COVID-19</t>
  </si>
  <si>
    <t>Descong. Carreiras e Promoções</t>
  </si>
  <si>
    <t>Unfreezing of careers and promotions</t>
  </si>
  <si>
    <t>Revisão Carreiras e outros</t>
  </si>
  <si>
    <t>Revision of careers and others</t>
  </si>
  <si>
    <t>Contratações em curso  + Hospital de Braga</t>
  </si>
  <si>
    <t xml:space="preserve"> Ongoing recruitments + Braga Hospital</t>
  </si>
  <si>
    <t>Aumento dos assistentes operacionais</t>
  </si>
  <si>
    <t xml:space="preserve"> Increase in operational assistants</t>
  </si>
  <si>
    <t>Suspensão pag. planos prest.  e processos execução contrib. (COVID-19)</t>
  </si>
  <si>
    <t>Suspension of plans of installment payments and of tax enforcement processes (COVID-19)</t>
  </si>
  <si>
    <t>Perda de contribuições sociais (COVID-19)</t>
  </si>
  <si>
    <t>Social contributions revenue loss (COVID-19)</t>
  </si>
  <si>
    <t xml:space="preserve">Descong. Carreiras e Promoções </t>
  </si>
  <si>
    <t xml:space="preserve">Revisão de carreiras e outros  </t>
  </si>
  <si>
    <t>Subsídio extraordinário de risco para profissionais de saúde (COVID-19)</t>
  </si>
  <si>
    <t>Extraordinary risk allowance for healthcare professionals (COVID-19)</t>
  </si>
  <si>
    <t xml:space="preserve">Redução das taxas moderadoras no SNS nos CSP </t>
  </si>
  <si>
    <t xml:space="preserve">Redução das Portagens </t>
  </si>
  <si>
    <t>Toll roads reduction</t>
  </si>
  <si>
    <t>Fundos da União Europeia: Programa REACT (COVID-19)</t>
  </si>
  <si>
    <t>European Union Funds: REACT (COVID-19)</t>
  </si>
  <si>
    <t>Receita do Plano de Recuperação e Resiliência da U.E.  (COVID-19)</t>
  </si>
  <si>
    <t>EU's Recovery and Resilience Plan revenue (COVID-19)</t>
  </si>
  <si>
    <t xml:space="preserve">Despesa Primária </t>
  </si>
  <si>
    <t xml:space="preserve">Despesa Corrente Primária </t>
  </si>
  <si>
    <t>Exercício de revisão da despesa</t>
  </si>
  <si>
    <t>Medidas de saúde (COVID-19)</t>
  </si>
  <si>
    <t>Health measures (COVID-19)</t>
  </si>
  <si>
    <t>Subsídio extraord. risco p/ profissionais de saúde (COVID-19)</t>
  </si>
  <si>
    <t xml:space="preserve">Descongelamento de carreiras e promoções </t>
  </si>
  <si>
    <t>Ongoing recruitments + Braga Hospital</t>
  </si>
  <si>
    <t>Aumento do n.º de assistentes operacionais</t>
  </si>
  <si>
    <t>Reforço emprego público (saúde e educação) -  COVID-19</t>
  </si>
  <si>
    <t xml:space="preserve">Prestação de parentalidade e Assistência a 3.ª pessoa </t>
  </si>
  <si>
    <t>Parenting allowance and Assistance to 3rd person</t>
  </si>
  <si>
    <t>Subsídios de desemprego | Aum. limiar mín. subsídio desemprego</t>
  </si>
  <si>
    <t>Unemployment benefits | Rise of the minimum threshold unemployment benefit</t>
  </si>
  <si>
    <t>Complemento solidário para idosos</t>
  </si>
  <si>
    <t>Apoio extraordinário ao Rendimento dos trabalhadores (COVID-19)</t>
  </si>
  <si>
    <t>Extraordinary support for workers' income (COVID-19)</t>
  </si>
  <si>
    <t>Isolamento profilático (COVID-19)</t>
  </si>
  <si>
    <t>Prophylactic isolation (COVID-19)</t>
  </si>
  <si>
    <t>Subsídio de doença por infecção SARS-CoV-2 (COVID-19)</t>
  </si>
  <si>
    <t>SARS-CoV-2 infection sickness benefit (COVID-19)</t>
  </si>
  <si>
    <t>Subsídios de assistência a filho e a neto (COVID-19)</t>
  </si>
  <si>
    <t>Child and grandchild care allowances (COVID-19)</t>
  </si>
  <si>
    <t>Outras prestações (COVID-19)</t>
  </si>
  <si>
    <t>Other benefits (COVID-19)</t>
  </si>
  <si>
    <t>Outras prest. Soc. (Acesso a Bolsas + Red. Mens. Creches)</t>
  </si>
  <si>
    <t>Other Social benefits (Access to Scholarships + reduction of daycare fees)</t>
  </si>
  <si>
    <t>Medidas de apoio ao emprego e à retoma da atividade (COVID-19)</t>
  </si>
  <si>
    <t>Support measures for employment and resumption of activity (COVID-19)</t>
  </si>
  <si>
    <t>IVAucher (COVID-19)</t>
  </si>
  <si>
    <t>IVAucher program (COVID-19)</t>
  </si>
  <si>
    <t>Outras Medidas (COVID-19)</t>
  </si>
  <si>
    <t>Other measures (COVID-19)</t>
  </si>
  <si>
    <t>Obras de proximidade.</t>
  </si>
  <si>
    <t>Investimentos Estruturantes</t>
  </si>
  <si>
    <t>Investimento público no âmbito do PRR (COVID-19)</t>
  </si>
  <si>
    <t>Public investment in the scope of the Recovery and Resilience Plan (COVID-19)</t>
  </si>
  <si>
    <t>Escola Digital (COVID-19)</t>
  </si>
  <si>
    <t>Digital School (COVID-19)</t>
  </si>
  <si>
    <t>Habitação (COVID-19)</t>
  </si>
  <si>
    <t>Housing (COVID-19)</t>
  </si>
  <si>
    <t>Interest</t>
  </si>
  <si>
    <t>Poupança com juros</t>
  </si>
  <si>
    <t>Interest savings</t>
  </si>
  <si>
    <t>Impacto no saldo orçamental das administrações públicas</t>
  </si>
  <si>
    <t>Net impact in the General Government budget balance</t>
  </si>
  <si>
    <r>
      <t xml:space="preserve">Por memória: </t>
    </r>
    <r>
      <rPr>
        <i/>
        <u/>
        <sz val="10"/>
        <rFont val="Ubuntu Light"/>
        <family val="2"/>
      </rPr>
      <t>impacto das medidas COVID-19</t>
    </r>
  </si>
  <si>
    <r>
      <t xml:space="preserve">By memory: </t>
    </r>
    <r>
      <rPr>
        <i/>
        <u/>
        <sz val="10"/>
        <rFont val="Ubuntu Light"/>
        <family val="2"/>
      </rPr>
      <t>impact of COVID-19 measures</t>
    </r>
  </si>
  <si>
    <t>Budget budget</t>
  </si>
  <si>
    <t xml:space="preserve">Fontes: MF e IGFSS. Cálculos do CFP. | Notas: as medidas de contenção e mitigação dos efeitos da pandemia estão identificadas através da designação “COVID-19”, tendo o CFP revisto em alta o impacto previsto na POE/2021 relativamente a algumas dessas medidas, de acordo com a estimativa própria do CFP tendo por base a publicação de dados mais recentes. As “medidas de apoio ao emprego e à retoma da atividade” incluem o lay-off simplificado, o apoio extraordinário à retoma progressiva, o incentivo extraordinário à normalização da atividade empresarial e o apoio na sequência da redução da atividade económica dos trabalhadores independentes. Embora o presente Quadro respeite ao ano de 2021, na projeção do CFP foram também considerados os efeitos decorrentes da prorrogação das receitas provenientes das contribuições sobre o sector bancário (incluindo o adicional de solidariedade), sobre o sector energético e sobre a indústria farmacêutica, ao longo do restante horizonte de projeção (2022-2025). Embora não esteja incluído no presente Quadro, a projeção do CFP para 2021 inclui o impacto de medidas one-off (identificadas no Quadro 13, em anexo) e da concessão da garantia de Estado à TAP (500 M€), cuja natureza do apoio financeiro não configura uma medida passível de ser classificada como one-off. </t>
  </si>
  <si>
    <t>Sources: MF and IGFSS. CFP calculations. | Notes: the measures to contain and mitigate the effects of the pandemic are identified by the designation “COVID-19”. CFP revised upwards the impact predicted in DSB/2021 for some of these measures, according to the CFP's own estimate based on the publication of the most recent data. The “measures to support employment and the resumption of activity” include the furlough, the extraordinary support for the progressive resumption, the extraordinary incentive for the normalization of business activity and the support following the reduction in the economic activity of the self-employed. Although the present Table refers to the year 2021, in the CFP projection  were also considered the effects arising from the extension of revenues from contributions on the banking sector (including the solidarity surcharge), on the energy sector and on the pharmaceutical industry over the rest of the projection horizon (2022-2025). Although not included in the present Table, the CFP projection for 2021 includes the impact of one-off measures (identified in Table 13 of the Annex) and the granting of the State guarantee to TAP (500 M€), which does not constitute a measure that can be classified as one-off.</t>
  </si>
  <si>
    <t>Previous measures</t>
  </si>
  <si>
    <t>Fontes: INE – Contas Nacionais, março/21; e CFP – Perspetivas Económicas e Orçamentais 2020-2022 (cenário base), junho/20 e Perspetivas Económicas e Orçamentais 2020-2024 (Atualização), setembro/20.</t>
  </si>
  <si>
    <t>Sources: Statistics Portugal – National Accounts, March/2021; and CFP – Economic and Fiscal Outlook 2020-2022 (baseline scenario), June/2020 and Economic and Fiscal Outlook 2020-2024 (Update), September/2020.</t>
  </si>
  <si>
    <t>Gráfico 3 - Previsões para o crescimento do PIB em volume mundial e dos principais parceiros comerciais portugueses (%)</t>
  </si>
  <si>
    <t>Gráfico 4 - Previsões para a economia da área do euro</t>
  </si>
  <si>
    <t>Gráfico 6 - Taxa Euribor a 3 meses, taxas de câmbio e preço do petróleo</t>
  </si>
  <si>
    <t>Gráfico 7 - Taxa de variação homóloga do PIB em volume e contributos</t>
  </si>
  <si>
    <t>Gráfico 8 - PIB em volume (2019-2025)</t>
  </si>
  <si>
    <t>Gráfico 9 - Consumo privado e FBCF (2020-2025)</t>
  </si>
  <si>
    <t>Gráfico 10 - Exportações e importações (2020-2025)</t>
  </si>
  <si>
    <t>Gráfico 11 - Indicadores de preços (2020-2025)</t>
  </si>
  <si>
    <t>Gráfico 12 - Indicadores do mercado de trabalho (2020-2025)</t>
  </si>
  <si>
    <t>Gráfico 13 - Sector externo (2020-2025)</t>
  </si>
  <si>
    <t>Gráfico 14 - Composição do crescimento do produto potencial</t>
  </si>
  <si>
    <t>Gráfico 15 - Hiato do produto (% produto potencial)</t>
  </si>
  <si>
    <t>Chart 15 - Output gap (% potential output)</t>
  </si>
  <si>
    <t>Chart 14 - Potential output growth composition</t>
  </si>
  <si>
    <t>Chart 3 - Forecasts for GDP growth in volume for the world and for the main Portuguese trading partners (%)</t>
  </si>
  <si>
    <t>Chart 4 - Forecasts for the euro area economy</t>
  </si>
  <si>
    <t>Chart 5 - Portuguese exports of goods and external demand</t>
  </si>
  <si>
    <t>Chart 6 - 3-month Euribor rate, exchange rates and oil price</t>
  </si>
  <si>
    <t>Chart 7 - GDP YoY change in volume and contributions</t>
  </si>
  <si>
    <t>Chart 8 - GDP in volume (2019-2025)</t>
  </si>
  <si>
    <t>Chart 9 - Private consumption and GFCF (2020-2025)</t>
  </si>
  <si>
    <t>Chart 10 - Exports and imports (2020-2025)</t>
  </si>
  <si>
    <t>Chart 11 - Price indicators (2020-2025)</t>
  </si>
  <si>
    <t>Chart 12 - Labour market indicators (2020-2025)</t>
  </si>
  <si>
    <t>Chart 13 - External sector (2020-2025)</t>
  </si>
  <si>
    <t>Gráfico 2 - PIB em volume nos cenários do CFP (2019=100)</t>
  </si>
  <si>
    <t>Chart 2 - Real GDP in CFP's scenarios (2019=100)</t>
  </si>
  <si>
    <t>Source: Statistics Portugal and CFP - March/2021, September/2020, June/2020 (baseline scenario) and October/2019.</t>
  </si>
  <si>
    <t>Fontes: INE e projeções CFP – março/2021, setembro/2020, junho/2020 (cenário base) e outubro/2019.</t>
  </si>
  <si>
    <t>October 2019</t>
  </si>
  <si>
    <t>Outubro 2019</t>
  </si>
  <si>
    <t>Junho 2020 - cenário base</t>
  </si>
  <si>
    <r>
      <t xml:space="preserve">Real GDP </t>
    </r>
    <r>
      <rPr>
        <sz val="9"/>
        <color theme="1" tint="0.34998626667073579"/>
        <rFont val="Ubuntu Light"/>
        <family val="2"/>
      </rPr>
      <t>(2019=100)</t>
    </r>
  </si>
  <si>
    <r>
      <t xml:space="preserve">PIB em volume </t>
    </r>
    <r>
      <rPr>
        <sz val="9"/>
        <color theme="1" tint="0.34998626667073579"/>
        <rFont val="Ubuntu Light"/>
        <family val="2"/>
      </rPr>
      <t>(2019=100)</t>
    </r>
  </si>
  <si>
    <t>Fonte: Projeções e cálculos do CFP e INE.</t>
  </si>
  <si>
    <t>Source: CFP projections and calculations and Statistics Portugal.</t>
  </si>
  <si>
    <t>PIB real</t>
  </si>
  <si>
    <t>Balance of Goods and Services (% of GDP)</t>
  </si>
  <si>
    <r>
      <t>Projeção P</t>
    </r>
    <r>
      <rPr>
        <b/>
        <i/>
        <sz val="9"/>
        <color theme="1" tint="0.34998626667073579"/>
        <rFont val="Ubuntu Light"/>
        <family val="2"/>
      </rPr>
      <t>rojection</t>
    </r>
    <r>
      <rPr>
        <b/>
        <sz val="9"/>
        <color theme="1" tint="0.34998626667073579"/>
        <rFont val="Ubuntu Light"/>
        <family val="2"/>
      </rPr>
      <t xml:space="preserve"> (%)</t>
    </r>
  </si>
  <si>
    <r>
      <t>Desvio E</t>
    </r>
    <r>
      <rPr>
        <b/>
        <i/>
        <sz val="9"/>
        <color theme="1" tint="0.34998626667073579"/>
        <rFont val="Ubuntu Light"/>
        <family val="2"/>
      </rPr>
      <t>rror</t>
    </r>
    <r>
      <rPr>
        <b/>
        <sz val="9"/>
        <color theme="1" tint="0.34998626667073579"/>
        <rFont val="Ubuntu Light"/>
        <family val="2"/>
      </rPr>
      <t xml:space="preserve">   (p.p.)</t>
    </r>
  </si>
  <si>
    <t>Fonte: Cálculos CFP. | Nota: Os desenvolvimentos cíclicos são estimados de acordo com a metodologia comum acordada na UE, parametrizada no programa CONV disponibilizado juntamente com as previsões de outono de 2020 da Comissão Europeia. O contributo da produtividade refere-se à produtividade total dos fatores (TFP).</t>
  </si>
  <si>
    <t>Contrib. capital</t>
  </si>
  <si>
    <t>Contrib. trabalho</t>
  </si>
  <si>
    <t>Contrib. produtividade</t>
  </si>
  <si>
    <r>
      <t>Taxa de variação anual</t>
    </r>
    <r>
      <rPr>
        <sz val="9"/>
        <color theme="1" tint="0.34998626667073579"/>
        <rFont val="Ubuntu Light"/>
        <family val="2"/>
      </rPr>
      <t xml:space="preserve"> (%)</t>
    </r>
  </si>
  <si>
    <r>
      <t>Annual rate of change</t>
    </r>
    <r>
      <rPr>
        <sz val="9"/>
        <color theme="1" tint="0.34998626667073579"/>
        <rFont val="Ubuntu Light"/>
        <family val="2"/>
      </rPr>
      <t xml:space="preserve"> (%)</t>
    </r>
  </si>
  <si>
    <t>Table 5 - CFP projection errors in 2020</t>
  </si>
  <si>
    <t>Gráfico 5 - Exportações portuguesas de bens e procura externa</t>
  </si>
  <si>
    <t>Gráfico 16 - Evolução da receita e despesa total (em % do PIB)</t>
  </si>
  <si>
    <t>Gráfico 17 - Saldo orçamental e saldo primário das administrações públicas (em % do PIB)</t>
  </si>
  <si>
    <t>Chart 17 - Budget balance and primary balance of general government (in% of GDP)</t>
  </si>
  <si>
    <t>Gráfico 18 - Evolução da dívida pública (em % do PIB)</t>
  </si>
  <si>
    <t>Chart 18 - Public debt developments (in % of GDP)</t>
  </si>
  <si>
    <t>Gráfico 19 - Taxas de juro a 10 anos (%)</t>
  </si>
  <si>
    <t>Gráfico 20 - Evolução dos empréstimos em moratória (saldo em final do período, em M€)</t>
  </si>
  <si>
    <t>Chart 20 - Evolution of loans in moratorium (balance at the end of the period, in M ​€)</t>
  </si>
  <si>
    <t>Gráfico 21 - A reestruturação da TAP e o seu potencial impacto nas Finanças Públicas (em % do PIB)</t>
  </si>
  <si>
    <t>Chart 21 - The restructuring of TAP and its potential impact on Public Finances (in % of GDP)</t>
  </si>
  <si>
    <t>Quadro 11 - Empréstimos em moratória por fase de imparidade, por grupo bancário, em 31.12.2020</t>
  </si>
  <si>
    <t>Chart 16 - Total revenue and expenditure developments (in % of GDP)</t>
  </si>
  <si>
    <t>Chart 19 - 10-year interest rates (%)</t>
  </si>
  <si>
    <t>Fonte: Projeções e cálculos do CFP. | Nota: os valores relativos a 2021 encontram-se influenciados pelo efeito de medidas temporárias e não recorrentes conforme se detalha no Quadro 13 em anexo. O saldo orçamental e saldo primário ajustados encontram-se expurgados destes efeitos. O Quadro 14 em anexo apresenta este cenário ajustado de medidas temporárias e não recorrentes.</t>
  </si>
  <si>
    <t xml:space="preserve">Fonte: Projeções e cálculos do CFP. | Nota: os valores relativos a 2021 encontram-se influenciados pelo efeito de medidas temporárias e não recorrentes conforme se detalha no Quadro 13 em anexo. </t>
  </si>
  <si>
    <t>Source: Statistics Portugal. CFP calculations and projections. | Note: The figures for 2021 are influenced by the effect of temporary and non-recurring measures, as detailed in the attached Table 13.</t>
  </si>
  <si>
    <t>Gráfico 20 – Evolução dos empréstimos em moratória (saldo em final do período, em M€)</t>
  </si>
  <si>
    <t>Graph 20 - Evolution of loans in moratorium (balance at the end of the period, in M ​€)</t>
  </si>
  <si>
    <t>Quadro 13 - Medidas one-off (em % do PIB)</t>
  </si>
  <si>
    <t>Table 13 - One-off measures (as % of GDP)</t>
  </si>
  <si>
    <r>
      <t xml:space="preserve">Medidas </t>
    </r>
    <r>
      <rPr>
        <b/>
        <i/>
        <sz val="9"/>
        <color theme="1"/>
        <rFont val="Ubuntu Light"/>
        <family val="2"/>
      </rPr>
      <t>One-off</t>
    </r>
    <r>
      <rPr>
        <b/>
        <sz val="9"/>
        <color theme="1"/>
        <rFont val="Ubuntu Light"/>
        <family val="2"/>
      </rPr>
      <t xml:space="preserve"> (impacto no saldo)</t>
    </r>
  </si>
  <si>
    <r>
      <t xml:space="preserve">Fontes: INE e Ministério das Finanças. | Notas: Cálculos e classificação da responsabilidade do CFP. Os totais não correspondem necessariamente à soma das parcelas em percentagem do PIB devido a arredondamentos. De 2022 a 2025 não estão consideradas quaisquer medidas </t>
    </r>
    <r>
      <rPr>
        <i/>
        <sz val="8"/>
        <color theme="1"/>
        <rFont val="Ubuntu Light"/>
        <family val="2"/>
      </rPr>
      <t>one-off</t>
    </r>
    <r>
      <rPr>
        <sz val="8"/>
        <color theme="1"/>
        <rFont val="Ubuntu Light"/>
        <family val="2"/>
      </rPr>
      <t>. Os valores podem vir a sofrer alterações caso a disponibilização de nova informação assim o justifique. Siglas: ver lista de abreviaturas do relatório.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</si>
</sst>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3" formatCode="_-* #,##0.00_-;\-* #,##0.00_-;_-* &quot;-&quot;??_-;_-@_-"/>
    <numFmt numFmtId="164" formatCode="_-* #,##0.00\ _€_-;\-* #,##0.00\ _€_-;_-* &quot;-&quot;??\ _€_-;_-@_-"/>
    <numFmt numFmtId="165" formatCode="#,##0.0"/>
    <numFmt numFmtId="166" formatCode="0.0%"/>
    <numFmt numFmtId="167" formatCode="_-* #,##0.0\ _€_-;\-* #,##0.0\ _€_-;_-* &quot;-&quot;??\ _€_-;_-@_-"/>
    <numFmt numFmtId="168" formatCode="_(* #,##0.00_);_(* \(#,##0.00\);_(* &quot;-&quot;??_);_(@_)"/>
    <numFmt numFmtId="169" formatCode="0.0"/>
    <numFmt numFmtId="170" formatCode="0.000"/>
    <numFmt numFmtId="171" formatCode="[$-816]mmm/yy;@"/>
    <numFmt numFmtId="172" formatCode="[$-816]mmmm\ yy;@"/>
    <numFmt numFmtId="173" formatCode="_-* #,##0_-;\-* #,##0_-;_-* &quot;-&quot;??_-;_-@_-"/>
  </numFmts>
  <fonts count="68" x14ac:knownFonts="1">
    <font>
      <sz val="11"/>
      <color theme="1"/>
      <name val="Calibri"/>
      <family val="2"/>
      <scheme val="minor"/>
    </font>
    <font>
      <u/>
      <sz val="11"/>
      <color theme="10"/>
      <name val="Calibri"/>
      <family val="2"/>
      <scheme val="minor"/>
    </font>
    <font>
      <sz val="10"/>
      <name val="Arial"/>
      <family val="2"/>
    </font>
    <font>
      <sz val="12"/>
      <name val="Times New Roman"/>
      <family val="1"/>
    </font>
    <font>
      <sz val="11"/>
      <color theme="1"/>
      <name val="Calibri"/>
      <family val="2"/>
      <scheme val="minor"/>
    </font>
    <font>
      <sz val="10"/>
      <color theme="1"/>
      <name val="Calibri"/>
      <family val="2"/>
      <scheme val="minor"/>
    </font>
    <font>
      <b/>
      <u/>
      <sz val="10"/>
      <color theme="0"/>
      <name val="Ubuntu Light"/>
      <family val="2"/>
    </font>
    <font>
      <b/>
      <sz val="8"/>
      <color theme="1" tint="0.34998626667073579"/>
      <name val="Ubuntu Light"/>
      <family val="2"/>
    </font>
    <font>
      <b/>
      <sz val="9"/>
      <color theme="1" tint="0.34998626667073579"/>
      <name val="Ubuntu Light"/>
      <family val="2"/>
    </font>
    <font>
      <sz val="11"/>
      <color theme="1"/>
      <name val="Ubuntu Light"/>
      <family val="2"/>
    </font>
    <font>
      <sz val="9"/>
      <color theme="1"/>
      <name val="Ubuntu Light"/>
      <family val="2"/>
    </font>
    <font>
      <b/>
      <sz val="8"/>
      <name val="Ubuntu Light"/>
      <family val="2"/>
    </font>
    <font>
      <b/>
      <sz val="14"/>
      <color theme="0"/>
      <name val="Ubuntu Light"/>
      <family val="2"/>
    </font>
    <font>
      <b/>
      <sz val="14"/>
      <color theme="1" tint="0.34998626667073579"/>
      <name val="Ubuntu Light"/>
      <family val="2"/>
    </font>
    <font>
      <b/>
      <sz val="11"/>
      <color theme="1"/>
      <name val="Ubuntu Light"/>
      <family val="2"/>
    </font>
    <font>
      <u/>
      <sz val="10"/>
      <color theme="1" tint="0.34998626667073579"/>
      <name val="Ubuntu Light"/>
      <family val="2"/>
    </font>
    <font>
      <sz val="11"/>
      <color rgb="FFD6FEEE"/>
      <name val="Ubuntu Light"/>
      <family val="2"/>
    </font>
    <font>
      <b/>
      <i/>
      <sz val="9"/>
      <color theme="1"/>
      <name val="Ubuntu Light"/>
      <family val="2"/>
    </font>
    <font>
      <b/>
      <sz val="9"/>
      <color rgb="FF682C1D"/>
      <name val="Ubuntu Light"/>
      <family val="2"/>
    </font>
    <font>
      <i/>
      <sz val="9"/>
      <color theme="1"/>
      <name val="Ubuntu Light"/>
      <family val="2"/>
    </font>
    <font>
      <sz val="8"/>
      <color theme="5" tint="-0.249977111117893"/>
      <name val="Ubuntu Light"/>
      <family val="2"/>
    </font>
    <font>
      <b/>
      <sz val="9"/>
      <color theme="0"/>
      <name val="Ubuntu Light"/>
      <family val="2"/>
    </font>
    <font>
      <b/>
      <sz val="9"/>
      <name val="Ubuntu Light"/>
      <family val="2"/>
    </font>
    <font>
      <sz val="9"/>
      <name val="Ubuntu Light"/>
      <family val="2"/>
    </font>
    <font>
      <sz val="8"/>
      <name val="Ubuntu Light"/>
      <family val="2"/>
    </font>
    <font>
      <sz val="8"/>
      <color theme="1" tint="0.34998626667073579"/>
      <name val="Ubuntu Light"/>
      <family val="2"/>
    </font>
    <font>
      <sz val="10"/>
      <color theme="1"/>
      <name val="Ubuntu Light"/>
      <family val="2"/>
    </font>
    <font>
      <sz val="9"/>
      <color theme="1" tint="0.34998626667073579"/>
      <name val="Ubuntu Light"/>
      <family val="2"/>
    </font>
    <font>
      <b/>
      <sz val="10"/>
      <name val="Ubuntu Light"/>
      <family val="2"/>
    </font>
    <font>
      <sz val="8"/>
      <color theme="1"/>
      <name val="Ubuntu Light"/>
      <family val="2"/>
    </font>
    <font>
      <b/>
      <sz val="10"/>
      <color theme="1" tint="0.34998626667073579"/>
      <name val="Ubuntu Light"/>
      <family val="2"/>
    </font>
    <font>
      <b/>
      <sz val="9"/>
      <color theme="1"/>
      <name val="Ubuntu Light"/>
      <family val="2"/>
    </font>
    <font>
      <b/>
      <sz val="11"/>
      <color theme="3"/>
      <name val="Calibri"/>
      <family val="2"/>
      <scheme val="minor"/>
    </font>
    <font>
      <sz val="9"/>
      <color theme="5" tint="-0.249977111117893"/>
      <name val="Ubuntu Light"/>
      <family val="2"/>
    </font>
    <font>
      <b/>
      <sz val="10"/>
      <color theme="0"/>
      <name val="Ubuntu Light"/>
      <family val="2"/>
    </font>
    <font>
      <b/>
      <i/>
      <sz val="9"/>
      <color theme="1" tint="0.34998626667073579"/>
      <name val="Ubuntu Light"/>
      <family val="2"/>
    </font>
    <font>
      <b/>
      <sz val="9"/>
      <color theme="2"/>
      <name val="Ubuntu Light"/>
      <family val="2"/>
    </font>
    <font>
      <i/>
      <sz val="8"/>
      <color theme="1" tint="0.34998626667073579"/>
      <name val="Ubuntu Light"/>
      <family val="2"/>
    </font>
    <font>
      <sz val="9"/>
      <color theme="1"/>
      <name val="Ubuntu Light"/>
      <family val="2"/>
    </font>
    <font>
      <b/>
      <sz val="9"/>
      <color theme="1" tint="0.34998626667073579"/>
      <name val="Ubuntu Light"/>
      <family val="2"/>
    </font>
    <font>
      <b/>
      <sz val="10"/>
      <color theme="9"/>
      <name val="Ubuntu Light"/>
      <family val="2"/>
    </font>
    <font>
      <b/>
      <sz val="10"/>
      <color theme="1"/>
      <name val="Ubuntu Light"/>
      <family val="2"/>
    </font>
    <font>
      <sz val="11"/>
      <color rgb="FFFF0000"/>
      <name val="Ubuntu Light"/>
      <family val="2"/>
    </font>
    <font>
      <b/>
      <u/>
      <sz val="9"/>
      <color theme="10"/>
      <name val="Ubuntu Light"/>
      <family val="2"/>
    </font>
    <font>
      <sz val="10"/>
      <name val="Ubuntu Light"/>
      <family val="2"/>
    </font>
    <font>
      <b/>
      <sz val="10"/>
      <color theme="1" tint="0.499984740745262"/>
      <name val="Ubuntu Light"/>
      <family val="2"/>
    </font>
    <font>
      <b/>
      <sz val="9"/>
      <color theme="1" tint="0.34998626667073579"/>
      <name val="Ubuntu Light"/>
      <family val="2"/>
    </font>
    <font>
      <sz val="9"/>
      <color theme="1" tint="0.34998626667073579"/>
      <name val="Ubuntu Light"/>
      <family val="2"/>
    </font>
    <font>
      <b/>
      <sz val="9"/>
      <name val="Ubuntu Light"/>
      <family val="2"/>
    </font>
    <font>
      <sz val="9"/>
      <name val="Ubuntu Light"/>
      <family val="2"/>
    </font>
    <font>
      <sz val="11"/>
      <color theme="1"/>
      <name val="Ubuntu Light"/>
      <family val="2"/>
    </font>
    <font>
      <b/>
      <i/>
      <sz val="9"/>
      <color theme="1"/>
      <name val="Ubuntu Light"/>
      <family val="2"/>
    </font>
    <font>
      <b/>
      <sz val="8"/>
      <color theme="1" tint="0.34998626667073579"/>
      <name val="Ubuntu Light"/>
      <family val="2"/>
    </font>
    <font>
      <sz val="7.5"/>
      <color theme="1"/>
      <name val="Ubuntu Light"/>
      <family val="2"/>
    </font>
    <font>
      <i/>
      <sz val="7.5"/>
      <color theme="1"/>
      <name val="Ubuntu Light"/>
      <family val="2"/>
    </font>
    <font>
      <i/>
      <sz val="9"/>
      <name val="Ubuntu Light"/>
      <family val="2"/>
    </font>
    <font>
      <b/>
      <sz val="10"/>
      <color rgb="FF682C1D"/>
      <name val="Ubuntu Light"/>
      <family val="2"/>
    </font>
    <font>
      <sz val="10"/>
      <color rgb="FFFF0000"/>
      <name val="Ubuntu Light"/>
      <family val="2"/>
    </font>
    <font>
      <i/>
      <sz val="10"/>
      <name val="Ubuntu Light"/>
      <family val="2"/>
    </font>
    <font>
      <i/>
      <u/>
      <sz val="10"/>
      <name val="Ubuntu Light"/>
      <family val="2"/>
    </font>
    <font>
      <b/>
      <i/>
      <sz val="10"/>
      <name val="Ubuntu Light"/>
      <family val="2"/>
    </font>
    <font>
      <sz val="8"/>
      <color theme="1"/>
      <name val="Calibri"/>
      <family val="2"/>
      <scheme val="minor"/>
    </font>
    <font>
      <sz val="9"/>
      <color theme="1" tint="0.34998626667073579"/>
      <name val="Ubuntu Light"/>
    </font>
    <font>
      <sz val="11"/>
      <color theme="1"/>
      <name val="Ubuntu Light"/>
    </font>
    <font>
      <sz val="8"/>
      <color theme="1" tint="0.34998626667073579"/>
      <name val="Ubuntu Light"/>
    </font>
    <font>
      <b/>
      <sz val="9"/>
      <color theme="1"/>
      <name val="Ubuntu Light"/>
    </font>
    <font>
      <u/>
      <sz val="10"/>
      <color theme="1" tint="0.34998626667073579"/>
      <name val="Ubuntu Light"/>
    </font>
    <font>
      <i/>
      <sz val="8"/>
      <color theme="1"/>
      <name val="Ubuntu Light"/>
      <family val="2"/>
    </font>
  </fonts>
  <fills count="8">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79998168889431442"/>
        <bgColor indexed="64"/>
      </patternFill>
    </fill>
  </fills>
  <borders count="53">
    <border>
      <left/>
      <right/>
      <top/>
      <bottom/>
      <diagonal/>
    </border>
    <border>
      <left/>
      <right/>
      <top style="thin">
        <color theme="0" tint="-0.499984740745262"/>
      </top>
      <bottom/>
      <diagonal/>
    </border>
    <border>
      <left/>
      <right/>
      <top style="thin">
        <color theme="0" tint="-0.499984740745262"/>
      </top>
      <bottom style="thin">
        <color theme="0" tint="-0.499984740745262"/>
      </bottom>
      <diagonal/>
    </border>
    <border>
      <left/>
      <right style="thin">
        <color theme="0"/>
      </right>
      <top style="thin">
        <color theme="0" tint="-0.499984740745262"/>
      </top>
      <bottom style="thin">
        <color theme="0" tint="-0.499984740745262"/>
      </bottom>
      <diagonal/>
    </border>
    <border>
      <left/>
      <right/>
      <top/>
      <bottom style="thin">
        <color theme="0" tint="-0.499984740745262"/>
      </bottom>
      <diagonal/>
    </border>
    <border>
      <left/>
      <right style="thin">
        <color theme="0"/>
      </right>
      <top/>
      <bottom style="thin">
        <color theme="0" tint="-0.499984740745262"/>
      </bottom>
      <diagonal/>
    </border>
    <border>
      <left/>
      <right/>
      <top style="thin">
        <color theme="0" tint="-0.499984740745262"/>
      </top>
      <bottom style="thin">
        <color theme="1" tint="0.499984740745262"/>
      </bottom>
      <diagonal/>
    </border>
    <border>
      <left style="thin">
        <color theme="0"/>
      </left>
      <right/>
      <top/>
      <bottom style="thin">
        <color theme="0" tint="-0.499984740745262"/>
      </bottom>
      <diagonal/>
    </border>
    <border>
      <left/>
      <right/>
      <top/>
      <bottom style="thin">
        <color rgb="FFC00000"/>
      </bottom>
      <diagonal/>
    </border>
    <border>
      <left/>
      <right/>
      <top style="thin">
        <color theme="1" tint="0.499984740745262"/>
      </top>
      <bottom/>
      <diagonal/>
    </border>
    <border>
      <left/>
      <right style="thin">
        <color theme="0"/>
      </right>
      <top/>
      <bottom/>
      <diagonal/>
    </border>
    <border>
      <left/>
      <right/>
      <top/>
      <bottom style="thin">
        <color theme="2"/>
      </bottom>
      <diagonal/>
    </border>
    <border>
      <left/>
      <right/>
      <top style="thin">
        <color theme="2"/>
      </top>
      <bottom/>
      <diagonal/>
    </border>
    <border>
      <left/>
      <right/>
      <top style="thin">
        <color theme="1" tint="0.499984740745262"/>
      </top>
      <bottom style="thin">
        <color theme="1" tint="0.499984740745262"/>
      </bottom>
      <diagonal/>
    </border>
    <border>
      <left/>
      <right/>
      <top/>
      <bottom style="thin">
        <color theme="1" tint="0.499984740745262"/>
      </bottom>
      <diagonal/>
    </border>
    <border>
      <left/>
      <right/>
      <top style="thick">
        <color theme="0"/>
      </top>
      <bottom/>
      <diagonal/>
    </border>
    <border>
      <left/>
      <right/>
      <top style="hair">
        <color theme="1" tint="0.499984740745262"/>
      </top>
      <bottom/>
      <diagonal/>
    </border>
    <border>
      <left style="thin">
        <color theme="0"/>
      </left>
      <right/>
      <top style="thin">
        <color theme="1" tint="0.499984740745262"/>
      </top>
      <bottom/>
      <diagonal/>
    </border>
    <border>
      <left/>
      <right/>
      <top style="thin">
        <color indexed="64"/>
      </top>
      <bottom style="thin">
        <color indexed="64"/>
      </bottom>
      <diagonal/>
    </border>
    <border>
      <left/>
      <right style="thin">
        <color theme="0"/>
      </right>
      <top style="thin">
        <color theme="1"/>
      </top>
      <bottom/>
      <diagonal/>
    </border>
    <border>
      <left/>
      <right/>
      <top style="thin">
        <color theme="1"/>
      </top>
      <bottom/>
      <diagonal/>
    </border>
    <border>
      <left style="thin">
        <color theme="0"/>
      </left>
      <right/>
      <top/>
      <bottom style="thin">
        <color indexed="64"/>
      </bottom>
      <diagonal/>
    </border>
    <border>
      <left/>
      <right style="thin">
        <color theme="0"/>
      </right>
      <top/>
      <bottom style="thin">
        <color indexed="64"/>
      </bottom>
      <diagonal/>
    </border>
    <border>
      <left style="thin">
        <color theme="0"/>
      </left>
      <right style="thin">
        <color theme="0"/>
      </right>
      <top/>
      <bottom style="thin">
        <color indexed="64"/>
      </bottom>
      <diagonal/>
    </border>
    <border>
      <left/>
      <right/>
      <top/>
      <bottom style="thin">
        <color theme="0"/>
      </bottom>
      <diagonal/>
    </border>
    <border>
      <left/>
      <right/>
      <top style="thin">
        <color theme="0"/>
      </top>
      <bottom style="thin">
        <color theme="1" tint="0.499984740745262"/>
      </bottom>
      <diagonal/>
    </border>
    <border>
      <left/>
      <right style="thin">
        <color theme="0"/>
      </right>
      <top style="thin">
        <color theme="0"/>
      </top>
      <bottom style="thin">
        <color theme="1" tint="0.499984740745262"/>
      </bottom>
      <diagonal/>
    </border>
    <border>
      <left/>
      <right/>
      <top/>
      <bottom style="thin">
        <color theme="1" tint="0.34998626667073579"/>
      </bottom>
      <diagonal/>
    </border>
    <border>
      <left/>
      <right/>
      <top style="thin">
        <color theme="1" tint="0.34998626667073579"/>
      </top>
      <bottom style="thin">
        <color theme="1" tint="0.34998626667073579"/>
      </bottom>
      <diagonal/>
    </border>
    <border>
      <left style="thin">
        <color theme="0"/>
      </left>
      <right/>
      <top/>
      <bottom/>
      <diagonal/>
    </border>
    <border>
      <left/>
      <right/>
      <top style="thin">
        <color theme="1" tint="0.34998626667073579"/>
      </top>
      <bottom/>
      <diagonal/>
    </border>
    <border>
      <left style="thin">
        <color theme="0"/>
      </left>
      <right/>
      <top style="thin">
        <color theme="0" tint="-0.499984740745262"/>
      </top>
      <bottom/>
      <diagonal/>
    </border>
    <border>
      <left/>
      <right/>
      <top style="thin">
        <color theme="0"/>
      </top>
      <bottom/>
      <diagonal/>
    </border>
    <border>
      <left/>
      <right/>
      <top style="thin">
        <color theme="0"/>
      </top>
      <bottom style="thin">
        <color theme="0"/>
      </bottom>
      <diagonal/>
    </border>
    <border>
      <left/>
      <right/>
      <top/>
      <bottom style="thin">
        <color theme="0" tint="-0.24994659260841701"/>
      </bottom>
      <diagonal/>
    </border>
    <border>
      <left/>
      <right/>
      <top style="thin">
        <color rgb="FFC00000"/>
      </top>
      <bottom/>
      <diagonal/>
    </border>
    <border>
      <left/>
      <right style="thin">
        <color theme="0"/>
      </right>
      <top style="thin">
        <color theme="1" tint="0.499984740745262"/>
      </top>
      <bottom style="thin">
        <color theme="1" tint="0.499984740745262"/>
      </bottom>
      <diagonal/>
    </border>
    <border>
      <left/>
      <right/>
      <top/>
      <bottom style="thin">
        <color indexed="64"/>
      </bottom>
      <diagonal/>
    </border>
    <border>
      <left/>
      <right/>
      <top style="thin">
        <color auto="1"/>
      </top>
      <bottom/>
      <diagonal/>
    </border>
    <border>
      <left/>
      <right style="thin">
        <color theme="0"/>
      </right>
      <top style="thin">
        <color theme="1" tint="0.34998626667073579"/>
      </top>
      <bottom/>
      <diagonal/>
    </border>
    <border>
      <left style="thin">
        <color theme="0"/>
      </left>
      <right style="thin">
        <color theme="0"/>
      </right>
      <top style="thin">
        <color theme="0" tint="-0.499984740745262"/>
      </top>
      <bottom/>
      <diagonal/>
    </border>
    <border>
      <left style="thin">
        <color theme="0"/>
      </left>
      <right style="thin">
        <color theme="0"/>
      </right>
      <top/>
      <bottom style="thin">
        <color theme="0" tint="-0.499984740745262"/>
      </bottom>
      <diagonal/>
    </border>
    <border>
      <left style="thin">
        <color theme="0"/>
      </left>
      <right/>
      <top style="thin">
        <color theme="1" tint="0.34998626667073579"/>
      </top>
      <bottom/>
      <diagonal/>
    </border>
    <border>
      <left/>
      <right/>
      <top style="thin">
        <color theme="1"/>
      </top>
      <bottom style="thin">
        <color indexed="64"/>
      </bottom>
      <diagonal/>
    </border>
    <border>
      <left/>
      <right style="thin">
        <color theme="0"/>
      </right>
      <top style="thin">
        <color theme="1"/>
      </top>
      <bottom style="thin">
        <color indexed="64"/>
      </bottom>
      <diagonal/>
    </border>
    <border>
      <left/>
      <right style="thin">
        <color theme="0"/>
      </right>
      <top style="thin">
        <color indexed="64"/>
      </top>
      <bottom style="thin">
        <color indexed="64"/>
      </bottom>
      <diagonal/>
    </border>
    <border>
      <left style="thin">
        <color theme="0"/>
      </left>
      <right/>
      <top style="thin">
        <color theme="0" tint="-0.499984740745262"/>
      </top>
      <bottom style="thin">
        <color theme="0" tint="-0.499984740745262"/>
      </bottom>
      <diagonal/>
    </border>
    <border>
      <left/>
      <right/>
      <top/>
      <bottom style="hair">
        <color theme="1" tint="0.499984740745262"/>
      </bottom>
      <diagonal/>
    </border>
    <border>
      <left/>
      <right/>
      <top style="medium">
        <color theme="1" tint="0.34998626667073579"/>
      </top>
      <bottom/>
      <diagonal/>
    </border>
    <border>
      <left/>
      <right/>
      <top style="medium">
        <color theme="1" tint="0.34998626667073579"/>
      </top>
      <bottom style="thin">
        <color theme="1" tint="0.34998626667073579"/>
      </bottom>
      <diagonal/>
    </border>
    <border>
      <left/>
      <right/>
      <top/>
      <bottom style="medium">
        <color rgb="FFC00000"/>
      </bottom>
      <diagonal/>
    </border>
    <border>
      <left/>
      <right/>
      <top style="medium">
        <color rgb="FFC00000"/>
      </top>
      <bottom/>
      <diagonal/>
    </border>
    <border>
      <left/>
      <right/>
      <top style="hair">
        <color auto="1"/>
      </top>
      <bottom/>
      <diagonal/>
    </border>
  </borders>
  <cellStyleXfs count="22">
    <xf numFmtId="0" fontId="0" fillId="0" borderId="0"/>
    <xf numFmtId="0" fontId="1" fillId="0" borderId="0" applyNumberFormat="0" applyFill="0" applyBorder="0" applyAlignment="0" applyProtection="0"/>
    <xf numFmtId="0" fontId="2" fillId="0" borderId="0"/>
    <xf numFmtId="0" fontId="3" fillId="0" borderId="0"/>
    <xf numFmtId="0" fontId="5" fillId="0" borderId="0"/>
    <xf numFmtId="0" fontId="4" fillId="0" borderId="0"/>
    <xf numFmtId="0" fontId="4" fillId="0" borderId="0"/>
    <xf numFmtId="0" fontId="4" fillId="0" borderId="0"/>
    <xf numFmtId="0" fontId="2" fillId="0" borderId="0"/>
    <xf numFmtId="0" fontId="2" fillId="0" borderId="0"/>
    <xf numFmtId="9" fontId="4" fillId="0" borderId="0" applyFont="0" applyFill="0" applyBorder="0" applyAlignment="0" applyProtection="0"/>
    <xf numFmtId="164" fontId="4" fillId="0" borderId="0" applyFont="0" applyFill="0" applyBorder="0" applyAlignment="0" applyProtection="0"/>
    <xf numFmtId="0" fontId="5" fillId="0" borderId="0"/>
    <xf numFmtId="0" fontId="2" fillId="0" borderId="0"/>
    <xf numFmtId="164" fontId="4"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168" fontId="2" fillId="0" borderId="0" applyFont="0" applyFill="0" applyBorder="0" applyAlignment="0" applyProtection="0"/>
    <xf numFmtId="0" fontId="2" fillId="0" borderId="0"/>
    <xf numFmtId="9" fontId="4" fillId="0" borderId="0" applyFont="0" applyFill="0" applyBorder="0" applyAlignment="0" applyProtection="0"/>
    <xf numFmtId="43" fontId="4" fillId="0" borderId="0" applyFont="0" applyFill="0" applyBorder="0" applyAlignment="0" applyProtection="0"/>
  </cellStyleXfs>
  <cellXfs count="562">
    <xf numFmtId="0" fontId="0" fillId="0" borderId="0" xfId="0"/>
    <xf numFmtId="0" fontId="7" fillId="0" borderId="0" xfId="0" applyFont="1"/>
    <xf numFmtId="0" fontId="9" fillId="0" borderId="0" xfId="0" applyFont="1"/>
    <xf numFmtId="0" fontId="14" fillId="0" borderId="0" xfId="0" applyFont="1"/>
    <xf numFmtId="0" fontId="9" fillId="2" borderId="0" xfId="0" applyFont="1" applyFill="1"/>
    <xf numFmtId="0" fontId="16" fillId="2" borderId="0" xfId="0" applyFont="1" applyFill="1"/>
    <xf numFmtId="0" fontId="14" fillId="0" borderId="0" xfId="0" applyFont="1" applyFill="1"/>
    <xf numFmtId="0" fontId="8" fillId="0" borderId="0" xfId="0" applyFont="1" applyAlignment="1">
      <alignment vertical="center" wrapText="1"/>
    </xf>
    <xf numFmtId="0" fontId="10" fillId="0" borderId="0" xfId="0" applyFont="1"/>
    <xf numFmtId="0" fontId="15" fillId="0" borderId="0" xfId="1" applyFont="1" applyFill="1"/>
    <xf numFmtId="0" fontId="17" fillId="0" borderId="0" xfId="0" applyFont="1"/>
    <xf numFmtId="0" fontId="19" fillId="0" borderId="0" xfId="0" applyFont="1" applyAlignment="1">
      <alignment horizontal="left" indent="1"/>
    </xf>
    <xf numFmtId="167" fontId="20" fillId="0" borderId="0" xfId="14" applyNumberFormat="1" applyFont="1" applyBorder="1"/>
    <xf numFmtId="0" fontId="19" fillId="0" borderId="0" xfId="0" applyFont="1" applyAlignment="1">
      <alignment horizontal="center"/>
    </xf>
    <xf numFmtId="0" fontId="9" fillId="0" borderId="0" xfId="0" applyFont="1" applyAlignment="1">
      <alignment horizontal="center"/>
    </xf>
    <xf numFmtId="0" fontId="9" fillId="0" borderId="0" xfId="0" applyFont="1" applyFill="1"/>
    <xf numFmtId="0" fontId="6" fillId="3" borderId="0" xfId="1" applyFont="1" applyFill="1" applyAlignment="1">
      <alignment horizontal="center" vertical="center"/>
    </xf>
    <xf numFmtId="0" fontId="10" fillId="0" borderId="0" xfId="0" applyFont="1" applyAlignment="1">
      <alignment vertical="center"/>
    </xf>
    <xf numFmtId="0" fontId="20" fillId="0" borderId="0" xfId="0" applyFont="1" applyAlignment="1">
      <alignment horizontal="center" vertical="center" wrapText="1"/>
    </xf>
    <xf numFmtId="166" fontId="20" fillId="0" borderId="0" xfId="0" applyNumberFormat="1" applyFont="1"/>
    <xf numFmtId="14" fontId="8" fillId="0" borderId="13" xfId="0" applyNumberFormat="1" applyFont="1" applyBorder="1" applyAlignment="1">
      <alignment vertical="center"/>
    </xf>
    <xf numFmtId="0" fontId="8" fillId="0" borderId="13" xfId="0" applyFont="1" applyBorder="1" applyAlignment="1">
      <alignment horizontal="center" vertical="center"/>
    </xf>
    <xf numFmtId="0" fontId="8" fillId="4" borderId="9" xfId="0" applyFont="1" applyFill="1" applyBorder="1" applyAlignment="1">
      <alignment vertical="center"/>
    </xf>
    <xf numFmtId="169" fontId="27" fillId="4" borderId="9" xfId="0" applyNumberFormat="1" applyFont="1" applyFill="1" applyBorder="1" applyAlignment="1">
      <alignment horizontal="right"/>
    </xf>
    <xf numFmtId="169" fontId="27" fillId="4" borderId="9" xfId="0" applyNumberFormat="1" applyFont="1" applyFill="1" applyBorder="1" applyAlignment="1">
      <alignment horizontal="right" vertical="center"/>
    </xf>
    <xf numFmtId="169" fontId="27" fillId="4" borderId="9" xfId="0" applyNumberFormat="1" applyFont="1" applyFill="1" applyBorder="1" applyAlignment="1">
      <alignment horizontal="right" vertical="center" wrapText="1"/>
    </xf>
    <xf numFmtId="0" fontId="27" fillId="0" borderId="0" xfId="0" applyFont="1" applyAlignment="1">
      <alignment horizontal="left" vertical="center" indent="1"/>
    </xf>
    <xf numFmtId="0" fontId="8" fillId="4" borderId="0" xfId="0" applyFont="1" applyFill="1" applyAlignment="1">
      <alignment vertical="center"/>
    </xf>
    <xf numFmtId="169" fontId="27" fillId="4" borderId="0" xfId="0" applyNumberFormat="1" applyFont="1" applyFill="1" applyAlignment="1">
      <alignment horizontal="right"/>
    </xf>
    <xf numFmtId="169" fontId="27" fillId="4" borderId="0" xfId="0" applyNumberFormat="1" applyFont="1" applyFill="1" applyAlignment="1">
      <alignment horizontal="right" vertical="center"/>
    </xf>
    <xf numFmtId="169" fontId="27" fillId="4" borderId="0" xfId="0" applyNumberFormat="1" applyFont="1" applyFill="1" applyAlignment="1">
      <alignment horizontal="right" vertical="center" wrapText="1"/>
    </xf>
    <xf numFmtId="0" fontId="10" fillId="0" borderId="11" xfId="0" applyFont="1" applyBorder="1" applyAlignment="1">
      <alignment horizontal="left" vertical="center" indent="1"/>
    </xf>
    <xf numFmtId="165" fontId="10" fillId="0" borderId="11" xfId="0" applyNumberFormat="1" applyFont="1" applyBorder="1" applyAlignment="1">
      <alignment horizontal="center" vertical="center"/>
    </xf>
    <xf numFmtId="169" fontId="10" fillId="0" borderId="0" xfId="0" applyNumberFormat="1" applyFont="1" applyAlignment="1">
      <alignment horizontal="center" vertical="center"/>
    </xf>
    <xf numFmtId="169" fontId="8" fillId="4" borderId="0" xfId="0" applyNumberFormat="1" applyFont="1" applyFill="1" applyAlignment="1">
      <alignment vertical="center"/>
    </xf>
    <xf numFmtId="0" fontId="27" fillId="0" borderId="0" xfId="0" applyFont="1" applyAlignment="1">
      <alignment horizontal="left" vertical="center" indent="2"/>
    </xf>
    <xf numFmtId="0" fontId="8" fillId="0" borderId="0" xfId="0" applyFont="1"/>
    <xf numFmtId="0" fontId="10" fillId="0" borderId="11" xfId="0" applyFont="1" applyBorder="1"/>
    <xf numFmtId="165" fontId="9" fillId="0" borderId="0" xfId="0" applyNumberFormat="1" applyFont="1"/>
    <xf numFmtId="165" fontId="27" fillId="0" borderId="0" xfId="0" applyNumberFormat="1" applyFont="1" applyAlignment="1">
      <alignment horizontal="center" vertical="center"/>
    </xf>
    <xf numFmtId="0" fontId="8" fillId="0" borderId="0" xfId="0" applyFont="1" applyBorder="1"/>
    <xf numFmtId="0" fontId="8" fillId="0" borderId="14" xfId="0" applyFont="1" applyBorder="1"/>
    <xf numFmtId="0" fontId="8" fillId="0" borderId="13" xfId="0" applyFont="1" applyBorder="1"/>
    <xf numFmtId="0" fontId="31" fillId="4" borderId="0" xfId="0" applyFont="1" applyFill="1"/>
    <xf numFmtId="165" fontId="31" fillId="4" borderId="0" xfId="0" applyNumberFormat="1" applyFont="1" applyFill="1"/>
    <xf numFmtId="165" fontId="31" fillId="0" borderId="0" xfId="0" applyNumberFormat="1" applyFont="1"/>
    <xf numFmtId="0" fontId="10" fillId="0" borderId="0" xfId="0" applyFont="1" applyAlignment="1">
      <alignment horizontal="left" indent="1"/>
    </xf>
    <xf numFmtId="165" fontId="10" fillId="0" borderId="0" xfId="0" applyNumberFormat="1" applyFont="1"/>
    <xf numFmtId="0" fontId="10" fillId="0" borderId="0" xfId="0" applyFont="1" applyAlignment="1">
      <alignment horizontal="left" indent="2"/>
    </xf>
    <xf numFmtId="0" fontId="10" fillId="0" borderId="0" xfId="0" applyFont="1" applyAlignment="1">
      <alignment horizontal="left" indent="4"/>
    </xf>
    <xf numFmtId="0" fontId="31" fillId="4" borderId="0" xfId="0" applyFont="1" applyFill="1" applyAlignment="1">
      <alignment horizontal="left"/>
    </xf>
    <xf numFmtId="0" fontId="31" fillId="4" borderId="15" xfId="0" applyFont="1" applyFill="1" applyBorder="1"/>
    <xf numFmtId="165" fontId="31" fillId="4" borderId="15" xfId="0" applyNumberFormat="1" applyFont="1" applyFill="1" applyBorder="1"/>
    <xf numFmtId="165" fontId="31" fillId="0" borderId="15" xfId="0" applyNumberFormat="1" applyFont="1" applyBorder="1"/>
    <xf numFmtId="0" fontId="31" fillId="0" borderId="16" xfId="0" applyFont="1" applyBorder="1"/>
    <xf numFmtId="165" fontId="31" fillId="0" borderId="16" xfId="0" applyNumberFormat="1" applyFont="1" applyBorder="1"/>
    <xf numFmtId="0" fontId="10" fillId="0" borderId="0" xfId="0" applyFont="1" applyAlignment="1">
      <alignment horizontal="center" vertical="center"/>
    </xf>
    <xf numFmtId="0" fontId="8" fillId="0" borderId="9" xfId="0" applyFont="1" applyBorder="1" applyAlignment="1">
      <alignment horizontal="center" vertical="center"/>
    </xf>
    <xf numFmtId="17" fontId="8" fillId="4" borderId="9" xfId="0" quotePrefix="1" applyNumberFormat="1" applyFont="1" applyFill="1" applyBorder="1" applyAlignment="1">
      <alignment vertical="center"/>
    </xf>
    <xf numFmtId="14" fontId="8" fillId="0" borderId="9" xfId="0" applyNumberFormat="1" applyFont="1" applyBorder="1" applyAlignment="1">
      <alignment vertical="center"/>
    </xf>
    <xf numFmtId="0" fontId="25" fillId="0" borderId="0" xfId="0" applyFont="1" applyAlignment="1">
      <alignment vertical="top" wrapText="1"/>
    </xf>
    <xf numFmtId="14" fontId="8" fillId="0" borderId="0" xfId="0" applyNumberFormat="1" applyFont="1" applyBorder="1" applyAlignment="1">
      <alignment vertical="center"/>
    </xf>
    <xf numFmtId="0" fontId="8" fillId="0" borderId="0" xfId="0" applyFont="1" applyAlignment="1">
      <alignment horizontal="left" vertical="center" indent="1"/>
    </xf>
    <xf numFmtId="165" fontId="8" fillId="0" borderId="0" xfId="0" applyNumberFormat="1" applyFont="1" applyAlignment="1">
      <alignment horizontal="center" vertical="center"/>
    </xf>
    <xf numFmtId="0" fontId="8" fillId="4" borderId="0" xfId="0" applyFont="1" applyFill="1" applyBorder="1" applyAlignment="1">
      <alignment vertical="center"/>
    </xf>
    <xf numFmtId="0" fontId="8" fillId="0" borderId="9" xfId="0" applyFont="1" applyBorder="1" applyAlignment="1">
      <alignment horizontal="left" vertical="center" indent="1"/>
    </xf>
    <xf numFmtId="165" fontId="8" fillId="0" borderId="9" xfId="0" applyNumberFormat="1" applyFont="1" applyBorder="1" applyAlignment="1">
      <alignment horizontal="center" vertical="center"/>
    </xf>
    <xf numFmtId="17" fontId="27" fillId="0" borderId="0" xfId="0" quotePrefix="1" applyNumberFormat="1" applyFont="1" applyAlignment="1">
      <alignment horizontal="left" vertical="center" indent="1"/>
    </xf>
    <xf numFmtId="165" fontId="8" fillId="0" borderId="0" xfId="0" applyNumberFormat="1" applyFont="1" applyBorder="1" applyAlignment="1">
      <alignment horizontal="center" vertical="center"/>
    </xf>
    <xf numFmtId="0" fontId="8" fillId="4" borderId="0" xfId="0" applyFont="1" applyFill="1" applyAlignment="1">
      <alignment horizontal="left" vertical="center"/>
    </xf>
    <xf numFmtId="169" fontId="8" fillId="4" borderId="0" xfId="0" applyNumberFormat="1" applyFont="1" applyFill="1" applyAlignment="1">
      <alignment horizontal="center" vertical="center"/>
    </xf>
    <xf numFmtId="169" fontId="27" fillId="0" borderId="0" xfId="0" applyNumberFormat="1" applyFont="1" applyAlignment="1">
      <alignment horizontal="center" vertical="center"/>
    </xf>
    <xf numFmtId="0" fontId="27" fillId="0" borderId="34" xfId="0" applyFont="1" applyBorder="1" applyAlignment="1">
      <alignment horizontal="left" vertical="center" indent="1"/>
    </xf>
    <xf numFmtId="169" fontId="27" fillId="0" borderId="34" xfId="0" applyNumberFormat="1" applyFont="1" applyBorder="1" applyAlignment="1">
      <alignment horizontal="center" vertical="center"/>
    </xf>
    <xf numFmtId="0" fontId="27" fillId="0" borderId="11" xfId="0" applyFont="1" applyBorder="1" applyAlignment="1">
      <alignment horizontal="left" vertical="center" indent="1"/>
    </xf>
    <xf numFmtId="0" fontId="27" fillId="0" borderId="11" xfId="0" applyFont="1" applyBorder="1" applyAlignment="1">
      <alignment horizontal="center" vertical="center"/>
    </xf>
    <xf numFmtId="0" fontId="8" fillId="0" borderId="0" xfId="0" applyFont="1" applyAlignment="1">
      <alignment horizontal="center" vertical="center" wrapText="1"/>
    </xf>
    <xf numFmtId="0" fontId="8" fillId="0" borderId="0" xfId="0" applyFont="1" applyAlignment="1">
      <alignment horizontal="right"/>
    </xf>
    <xf numFmtId="0" fontId="21" fillId="0" borderId="1" xfId="0" applyFont="1" applyBorder="1" applyAlignment="1">
      <alignment horizontal="center" vertical="center"/>
    </xf>
    <xf numFmtId="0" fontId="10" fillId="0" borderId="17" xfId="0" applyFont="1" applyBorder="1"/>
    <xf numFmtId="0" fontId="21" fillId="0" borderId="1" xfId="0" applyFont="1" applyBorder="1" applyAlignment="1">
      <alignment vertical="center"/>
    </xf>
    <xf numFmtId="0" fontId="21" fillId="0" borderId="0" xfId="0" applyFont="1" applyAlignment="1">
      <alignment horizontal="center" vertical="center"/>
    </xf>
    <xf numFmtId="0" fontId="21" fillId="0" borderId="0" xfId="0" applyFont="1" applyAlignment="1">
      <alignment vertical="center"/>
    </xf>
    <xf numFmtId="0" fontId="22" fillId="0" borderId="4" xfId="0" applyFont="1" applyBorder="1" applyAlignment="1">
      <alignment vertical="center"/>
    </xf>
    <xf numFmtId="0" fontId="8" fillId="0" borderId="6" xfId="0" applyFont="1" applyBorder="1" applyAlignment="1">
      <alignment horizontal="center" vertical="center" wrapText="1"/>
    </xf>
    <xf numFmtId="0" fontId="22" fillId="0" borderId="7" xfId="0" applyFont="1" applyBorder="1" applyAlignment="1">
      <alignment vertical="center"/>
    </xf>
    <xf numFmtId="17" fontId="10" fillId="0" borderId="0" xfId="0" quotePrefix="1" applyNumberFormat="1" applyFont="1" applyAlignment="1">
      <alignment vertical="center"/>
    </xf>
    <xf numFmtId="165" fontId="10" fillId="0" borderId="9" xfId="0" applyNumberFormat="1" applyFont="1" applyBorder="1" applyAlignment="1">
      <alignment vertical="center"/>
    </xf>
    <xf numFmtId="169" fontId="10" fillId="0" borderId="0" xfId="0" applyNumberFormat="1" applyFont="1" applyAlignment="1">
      <alignment vertical="center"/>
    </xf>
    <xf numFmtId="0" fontId="23" fillId="0" borderId="0" xfId="0" applyFont="1" applyAlignment="1">
      <alignment horizontal="left" vertical="center" indent="1"/>
    </xf>
    <xf numFmtId="165" fontId="10" fillId="0" borderId="0" xfId="0" applyNumberFormat="1" applyFont="1" applyAlignment="1">
      <alignment vertical="center"/>
    </xf>
    <xf numFmtId="0" fontId="10" fillId="0" borderId="8" xfId="0" applyFont="1" applyBorder="1" applyAlignment="1">
      <alignment vertical="center"/>
    </xf>
    <xf numFmtId="165" fontId="10" fillId="0" borderId="8" xfId="0" applyNumberFormat="1" applyFont="1" applyBorder="1" applyAlignment="1">
      <alignment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9" xfId="0" applyFont="1" applyFill="1" applyBorder="1" applyAlignment="1">
      <alignment horizontal="center" vertical="center"/>
    </xf>
    <xf numFmtId="169" fontId="27" fillId="0" borderId="0" xfId="0" applyNumberFormat="1" applyFont="1" applyFill="1" applyBorder="1" applyAlignment="1">
      <alignment horizontal="right"/>
    </xf>
    <xf numFmtId="165" fontId="27" fillId="0" borderId="0" xfId="0" applyNumberFormat="1" applyFont="1" applyFill="1" applyBorder="1" applyAlignment="1">
      <alignment horizontal="center" vertical="center"/>
    </xf>
    <xf numFmtId="14" fontId="8" fillId="0" borderId="9" xfId="0" applyNumberFormat="1" applyFont="1" applyFill="1" applyBorder="1" applyAlignment="1">
      <alignment vertical="center"/>
    </xf>
    <xf numFmtId="17" fontId="8" fillId="0" borderId="0" xfId="0" quotePrefix="1" applyNumberFormat="1" applyFont="1" applyFill="1" applyBorder="1" applyAlignment="1">
      <alignment vertical="center"/>
    </xf>
    <xf numFmtId="17" fontId="27" fillId="0" borderId="0" xfId="0" quotePrefix="1" applyNumberFormat="1" applyFont="1" applyFill="1" applyBorder="1" applyAlignment="1">
      <alignment horizontal="left" vertical="center" indent="1"/>
    </xf>
    <xf numFmtId="0" fontId="8" fillId="0" borderId="0" xfId="0" applyFont="1" applyFill="1" applyBorder="1" applyAlignment="1">
      <alignment vertical="center"/>
    </xf>
    <xf numFmtId="0" fontId="8" fillId="0" borderId="0" xfId="0" applyFont="1" applyBorder="1" applyAlignment="1">
      <alignment horizontal="left" vertical="center" indent="1"/>
    </xf>
    <xf numFmtId="0" fontId="27" fillId="0" borderId="0" xfId="0" applyFont="1" applyBorder="1" applyAlignment="1">
      <alignment horizontal="left" vertical="center" indent="2"/>
    </xf>
    <xf numFmtId="0" fontId="8" fillId="0" borderId="0" xfId="0" applyFont="1" applyFill="1" applyBorder="1" applyAlignment="1">
      <alignment horizontal="left" vertical="center" indent="1"/>
    </xf>
    <xf numFmtId="0" fontId="27" fillId="0" borderId="0" xfId="0" applyFont="1" applyFill="1" applyBorder="1" applyAlignment="1">
      <alignment horizontal="left" vertical="center" indent="2"/>
    </xf>
    <xf numFmtId="0" fontId="27" fillId="0" borderId="0" xfId="0" applyFont="1" applyFill="1" applyBorder="1" applyAlignment="1">
      <alignment horizontal="left" vertical="center" indent="1"/>
    </xf>
    <xf numFmtId="0" fontId="8" fillId="0" borderId="0" xfId="0" applyFont="1" applyFill="1" applyBorder="1" applyAlignment="1">
      <alignment horizontal="left" vertical="center"/>
    </xf>
    <xf numFmtId="0" fontId="7" fillId="0" borderId="0" xfId="0" applyFont="1" applyFill="1"/>
    <xf numFmtId="0" fontId="25" fillId="0" borderId="0" xfId="0" applyFont="1" applyFill="1"/>
    <xf numFmtId="0" fontId="20" fillId="0" borderId="0" xfId="0" applyFont="1" applyFill="1" applyAlignment="1">
      <alignment horizontal="center" vertical="center" wrapText="1"/>
    </xf>
    <xf numFmtId="166" fontId="20" fillId="0" borderId="0" xfId="0" applyNumberFormat="1" applyFont="1" applyFill="1"/>
    <xf numFmtId="167" fontId="20" fillId="0" borderId="0" xfId="14" applyNumberFormat="1" applyFont="1" applyFill="1" applyBorder="1"/>
    <xf numFmtId="165" fontId="11" fillId="0" borderId="0" xfId="15" applyNumberFormat="1" applyFont="1" applyFill="1" applyAlignment="1">
      <alignment horizontal="right" vertical="center"/>
    </xf>
    <xf numFmtId="0" fontId="8" fillId="0" borderId="13" xfId="0" applyFont="1" applyFill="1" applyBorder="1" applyAlignment="1">
      <alignment horizontal="center" vertical="center"/>
    </xf>
    <xf numFmtId="0" fontId="8" fillId="0" borderId="9" xfId="0" applyFont="1" applyFill="1" applyBorder="1" applyAlignment="1">
      <alignment vertical="center"/>
    </xf>
    <xf numFmtId="169" fontId="27" fillId="0" borderId="9" xfId="0" applyNumberFormat="1" applyFont="1" applyFill="1" applyBorder="1" applyAlignment="1">
      <alignment horizontal="right"/>
    </xf>
    <xf numFmtId="169" fontId="27" fillId="0" borderId="9" xfId="0" applyNumberFormat="1" applyFont="1" applyFill="1" applyBorder="1" applyAlignment="1">
      <alignment horizontal="right" vertical="center"/>
    </xf>
    <xf numFmtId="169" fontId="27" fillId="0" borderId="9" xfId="0" applyNumberFormat="1" applyFont="1" applyFill="1" applyBorder="1" applyAlignment="1">
      <alignment horizontal="right" vertical="center" wrapText="1"/>
    </xf>
    <xf numFmtId="0" fontId="27" fillId="0" borderId="0" xfId="0" applyFont="1" applyFill="1" applyAlignment="1">
      <alignment horizontal="left" vertical="center" indent="1"/>
    </xf>
    <xf numFmtId="0" fontId="10" fillId="0" borderId="11" xfId="0" applyFont="1" applyFill="1" applyBorder="1" applyAlignment="1">
      <alignment horizontal="left" vertical="center" indent="1"/>
    </xf>
    <xf numFmtId="165" fontId="10" fillId="0" borderId="11" xfId="0" applyNumberFormat="1" applyFont="1" applyFill="1" applyBorder="1" applyAlignment="1">
      <alignment horizontal="center" vertical="center"/>
    </xf>
    <xf numFmtId="4" fontId="27" fillId="0" borderId="0" xfId="0" applyNumberFormat="1" applyFont="1" applyAlignment="1">
      <alignment horizontal="center" vertical="center"/>
    </xf>
    <xf numFmtId="0" fontId="33" fillId="0" borderId="0" xfId="0" applyFont="1" applyAlignment="1">
      <alignment horizontal="center" vertical="center" wrapText="1"/>
    </xf>
    <xf numFmtId="167" fontId="33" fillId="0" borderId="0" xfId="14" applyNumberFormat="1" applyFont="1" applyBorder="1"/>
    <xf numFmtId="165" fontId="22" fillId="0" borderId="0" xfId="15" applyNumberFormat="1" applyFont="1" applyAlignment="1">
      <alignment horizontal="right" vertical="center"/>
    </xf>
    <xf numFmtId="0" fontId="8" fillId="2" borderId="19" xfId="0" applyFont="1" applyFill="1" applyBorder="1"/>
    <xf numFmtId="0" fontId="8" fillId="2" borderId="20" xfId="0" applyFont="1" applyFill="1" applyBorder="1"/>
    <xf numFmtId="0" fontId="8" fillId="2" borderId="0" xfId="0" applyFont="1" applyFill="1"/>
    <xf numFmtId="0" fontId="8" fillId="2" borderId="21" xfId="5" applyFont="1" applyFill="1" applyBorder="1" applyAlignment="1">
      <alignment horizontal="center"/>
    </xf>
    <xf numFmtId="0" fontId="8" fillId="2" borderId="0" xfId="5" applyFont="1" applyFill="1" applyAlignment="1">
      <alignment horizontal="center"/>
    </xf>
    <xf numFmtId="0" fontId="8" fillId="2" borderId="22" xfId="5" applyFont="1" applyFill="1" applyBorder="1" applyAlignment="1">
      <alignment horizontal="center"/>
    </xf>
    <xf numFmtId="0" fontId="8" fillId="2" borderId="23" xfId="5" applyFont="1" applyFill="1" applyBorder="1" applyAlignment="1">
      <alignment horizontal="center"/>
    </xf>
    <xf numFmtId="0" fontId="31" fillId="0" borderId="0" xfId="0" applyFont="1"/>
    <xf numFmtId="169" fontId="31" fillId="0" borderId="0" xfId="0" applyNumberFormat="1" applyFont="1"/>
    <xf numFmtId="0" fontId="22" fillId="0" borderId="0" xfId="0" applyFont="1"/>
    <xf numFmtId="169" fontId="10" fillId="0" borderId="0" xfId="0" applyNumberFormat="1" applyFont="1"/>
    <xf numFmtId="0" fontId="23" fillId="0" borderId="0" xfId="0" applyFont="1"/>
    <xf numFmtId="0" fontId="19" fillId="0" borderId="0" xfId="0" applyFont="1"/>
    <xf numFmtId="0" fontId="10" fillId="0" borderId="0" xfId="0" quotePrefix="1" applyFont="1"/>
    <xf numFmtId="169" fontId="19" fillId="0" borderId="0" xfId="0" applyNumberFormat="1" applyFont="1"/>
    <xf numFmtId="169" fontId="10" fillId="0" borderId="11" xfId="0" applyNumberFormat="1" applyFont="1" applyBorder="1"/>
    <xf numFmtId="0" fontId="23" fillId="0" borderId="11" xfId="0" applyFont="1" applyBorder="1"/>
    <xf numFmtId="0" fontId="29" fillId="0" borderId="0" xfId="0" applyFont="1"/>
    <xf numFmtId="170" fontId="10" fillId="0" borderId="0" xfId="0" applyNumberFormat="1" applyFont="1"/>
    <xf numFmtId="169" fontId="29" fillId="0" borderId="0" xfId="0" applyNumberFormat="1" applyFont="1"/>
    <xf numFmtId="169" fontId="9" fillId="0" borderId="0" xfId="0" applyNumberFormat="1" applyFont="1"/>
    <xf numFmtId="0" fontId="8" fillId="0" borderId="0" xfId="0" applyFont="1" applyFill="1" applyAlignment="1">
      <alignment horizontal="center" vertical="center" wrapText="1"/>
    </xf>
    <xf numFmtId="0" fontId="8" fillId="0" borderId="0" xfId="0" applyFont="1" applyAlignment="1">
      <alignment horizontal="center"/>
    </xf>
    <xf numFmtId="0" fontId="31" fillId="4" borderId="0" xfId="0" applyFont="1" applyFill="1" applyAlignment="1">
      <alignment horizontal="left" indent="1"/>
    </xf>
    <xf numFmtId="0" fontId="10" fillId="0" borderId="0" xfId="0" applyFont="1" applyAlignment="1">
      <alignment horizontal="left" indent="3"/>
    </xf>
    <xf numFmtId="0" fontId="10" fillId="0" borderId="0" xfId="0" applyFont="1" applyAlignment="1">
      <alignment horizontal="left" indent="5"/>
    </xf>
    <xf numFmtId="0" fontId="31" fillId="4" borderId="15" xfId="0" applyFont="1" applyFill="1" applyBorder="1" applyAlignment="1">
      <alignment horizontal="left" indent="1"/>
    </xf>
    <xf numFmtId="0" fontId="31" fillId="0" borderId="16" xfId="0" applyFont="1" applyBorder="1" applyAlignment="1">
      <alignment horizontal="left" indent="1"/>
    </xf>
    <xf numFmtId="0" fontId="10" fillId="0" borderId="0" xfId="0" applyFont="1" applyFill="1" applyBorder="1"/>
    <xf numFmtId="0" fontId="33" fillId="0" borderId="0" xfId="0" applyFont="1" applyBorder="1" applyAlignment="1">
      <alignment horizontal="center" vertical="center" wrapText="1"/>
    </xf>
    <xf numFmtId="0" fontId="10" fillId="0" borderId="0" xfId="0" applyFont="1" applyAlignment="1">
      <alignment horizontal="center"/>
    </xf>
    <xf numFmtId="3" fontId="10" fillId="0" borderId="0" xfId="0" applyNumberFormat="1" applyFont="1"/>
    <xf numFmtId="4" fontId="10" fillId="0" borderId="0" xfId="0" applyNumberFormat="1" applyFont="1"/>
    <xf numFmtId="0" fontId="8" fillId="0" borderId="0" xfId="0" applyFont="1" applyFill="1"/>
    <xf numFmtId="0" fontId="10" fillId="0" borderId="0" xfId="0" applyFont="1" applyFill="1"/>
    <xf numFmtId="0" fontId="8" fillId="0" borderId="0" xfId="0" applyFont="1" applyFill="1" applyAlignment="1">
      <alignment horizontal="right"/>
    </xf>
    <xf numFmtId="0" fontId="21" fillId="0" borderId="1" xfId="0" applyFont="1" applyFill="1" applyBorder="1" applyAlignment="1">
      <alignment horizontal="center" vertical="center"/>
    </xf>
    <xf numFmtId="0" fontId="10" fillId="0" borderId="17" xfId="0" applyFont="1" applyFill="1" applyBorder="1"/>
    <xf numFmtId="0" fontId="21" fillId="0" borderId="1" xfId="0" applyFont="1" applyFill="1" applyBorder="1" applyAlignment="1">
      <alignment vertical="center"/>
    </xf>
    <xf numFmtId="0" fontId="21" fillId="0" borderId="0" xfId="0" applyFont="1" applyFill="1" applyAlignment="1">
      <alignment horizontal="center" vertical="center"/>
    </xf>
    <xf numFmtId="0" fontId="21" fillId="0" borderId="0" xfId="0" applyFont="1" applyFill="1" applyAlignment="1">
      <alignment vertical="center"/>
    </xf>
    <xf numFmtId="0" fontId="22" fillId="0" borderId="4" xfId="0" applyFont="1" applyFill="1" applyBorder="1" applyAlignment="1">
      <alignment vertical="center"/>
    </xf>
    <xf numFmtId="0" fontId="8" fillId="0" borderId="6" xfId="0" applyFont="1" applyFill="1" applyBorder="1" applyAlignment="1">
      <alignment horizontal="center" vertical="center" wrapText="1"/>
    </xf>
    <xf numFmtId="0" fontId="22" fillId="0" borderId="7" xfId="0" applyFont="1" applyFill="1" applyBorder="1" applyAlignment="1">
      <alignment vertical="center"/>
    </xf>
    <xf numFmtId="0" fontId="10" fillId="0" borderId="0" xfId="0" applyFont="1" applyFill="1" applyAlignment="1">
      <alignment vertical="center"/>
    </xf>
    <xf numFmtId="0" fontId="10" fillId="0" borderId="8" xfId="0" applyFont="1" applyFill="1" applyBorder="1" applyAlignment="1">
      <alignment vertical="center"/>
    </xf>
    <xf numFmtId="165" fontId="10" fillId="0" borderId="8" xfId="0" applyNumberFormat="1" applyFont="1" applyFill="1" applyBorder="1" applyAlignment="1">
      <alignment vertical="center"/>
    </xf>
    <xf numFmtId="0" fontId="8" fillId="0" borderId="0" xfId="0" applyFont="1" applyFill="1" applyBorder="1" applyAlignment="1">
      <alignment horizontal="center" vertical="center" wrapText="1"/>
    </xf>
    <xf numFmtId="0" fontId="39" fillId="0" borderId="6" xfId="0" applyFont="1" applyBorder="1" applyAlignment="1">
      <alignment horizontal="center" vertical="center" wrapText="1"/>
    </xf>
    <xf numFmtId="0" fontId="39" fillId="0" borderId="0" xfId="0" applyFont="1" applyBorder="1" applyAlignment="1">
      <alignment horizontal="center" vertical="center" wrapText="1"/>
    </xf>
    <xf numFmtId="165" fontId="10" fillId="0" borderId="0" xfId="0" applyNumberFormat="1" applyFont="1" applyFill="1" applyBorder="1" applyAlignment="1">
      <alignment horizontal="center" vertical="center"/>
    </xf>
    <xf numFmtId="165" fontId="38" fillId="0" borderId="0" xfId="0" applyNumberFormat="1" applyFont="1" applyAlignment="1">
      <alignment horizontal="center" vertical="center"/>
    </xf>
    <xf numFmtId="0" fontId="23" fillId="0" borderId="0" xfId="0" applyFont="1" applyFill="1" applyBorder="1" applyAlignment="1">
      <alignment vertical="center"/>
    </xf>
    <xf numFmtId="0" fontId="34" fillId="2" borderId="24" xfId="0" applyFont="1" applyFill="1" applyBorder="1"/>
    <xf numFmtId="0" fontId="34" fillId="2" borderId="0" xfId="0" applyFont="1" applyFill="1" applyAlignment="1">
      <alignment vertical="center"/>
    </xf>
    <xf numFmtId="0" fontId="28" fillId="2" borderId="0" xfId="0" applyFont="1" applyFill="1"/>
    <xf numFmtId="0" fontId="8" fillId="2" borderId="14" xfId="1" quotePrefix="1" applyNumberFormat="1" applyFont="1" applyFill="1" applyBorder="1" applyAlignment="1">
      <alignment horizontal="center"/>
    </xf>
    <xf numFmtId="0" fontId="28" fillId="2" borderId="0" xfId="0" applyFont="1" applyFill="1" applyAlignment="1">
      <alignment horizontal="center" wrapText="1"/>
    </xf>
    <xf numFmtId="17" fontId="8" fillId="2" borderId="0" xfId="0" quotePrefix="1" applyNumberFormat="1" applyFont="1" applyFill="1" applyAlignment="1">
      <alignment horizontal="left" vertical="center"/>
    </xf>
    <xf numFmtId="165" fontId="27" fillId="2" borderId="0" xfId="0" applyNumberFormat="1" applyFont="1" applyFill="1" applyAlignment="1">
      <alignment horizontal="right" indent="1"/>
    </xf>
    <xf numFmtId="0" fontId="8" fillId="2" borderId="0" xfId="0" quotePrefix="1" applyFont="1" applyFill="1" applyAlignment="1">
      <alignment horizontal="right" vertical="center"/>
    </xf>
    <xf numFmtId="0" fontId="8" fillId="2" borderId="0" xfId="0" applyFont="1" applyFill="1" applyAlignment="1">
      <alignment horizontal="left" vertical="center"/>
    </xf>
    <xf numFmtId="0" fontId="27" fillId="2" borderId="0" xfId="0" applyFont="1" applyFill="1" applyAlignment="1">
      <alignment horizontal="center"/>
    </xf>
    <xf numFmtId="0" fontId="8" fillId="2" borderId="0" xfId="0" applyFont="1" applyFill="1" applyAlignment="1">
      <alignment horizontal="right" vertical="center"/>
    </xf>
    <xf numFmtId="49" fontId="22" fillId="2" borderId="0" xfId="0" applyNumberFormat="1" applyFont="1" applyFill="1" applyAlignment="1">
      <alignment horizontal="left" vertical="center"/>
    </xf>
    <xf numFmtId="1" fontId="10" fillId="2" borderId="0" xfId="0" applyNumberFormat="1" applyFont="1" applyFill="1" applyAlignment="1">
      <alignment horizontal="center"/>
    </xf>
    <xf numFmtId="0" fontId="10" fillId="2" borderId="0" xfId="0" applyFont="1" applyFill="1" applyAlignment="1">
      <alignment horizontal="center"/>
    </xf>
    <xf numFmtId="0" fontId="27" fillId="0" borderId="12" xfId="0" applyFont="1" applyBorder="1" applyAlignment="1">
      <alignment vertical="center" wrapText="1"/>
    </xf>
    <xf numFmtId="0" fontId="10" fillId="2" borderId="0" xfId="0" applyFont="1" applyFill="1"/>
    <xf numFmtId="0" fontId="21" fillId="2" borderId="0" xfId="0" applyFont="1" applyFill="1"/>
    <xf numFmtId="0" fontId="22" fillId="2" borderId="0" xfId="0" applyFont="1" applyFill="1"/>
    <xf numFmtId="0" fontId="22" fillId="2" borderId="0" xfId="0" applyFont="1" applyFill="1" applyAlignment="1">
      <alignment horizontal="center" wrapText="1"/>
    </xf>
    <xf numFmtId="17" fontId="8" fillId="2" borderId="0" xfId="0" quotePrefix="1" applyNumberFormat="1" applyFont="1" applyFill="1" applyAlignment="1">
      <alignment horizontal="right" vertical="center"/>
    </xf>
    <xf numFmtId="1" fontId="26" fillId="2" borderId="0" xfId="0" applyNumberFormat="1" applyFont="1" applyFill="1" applyAlignment="1">
      <alignment horizontal="center"/>
    </xf>
    <xf numFmtId="0" fontId="26" fillId="2" borderId="0" xfId="0" applyFont="1" applyFill="1" applyAlignment="1">
      <alignment horizontal="center"/>
    </xf>
    <xf numFmtId="49" fontId="28" fillId="2" borderId="0" xfId="0" applyNumberFormat="1" applyFont="1" applyFill="1" applyAlignment="1">
      <alignment horizontal="left" vertical="center"/>
    </xf>
    <xf numFmtId="14" fontId="40" fillId="2" borderId="24" xfId="0" applyNumberFormat="1" applyFont="1" applyFill="1" applyBorder="1" applyAlignment="1">
      <alignment vertical="center"/>
    </xf>
    <xf numFmtId="0" fontId="8" fillId="2" borderId="0" xfId="1" quotePrefix="1" applyNumberFormat="1" applyFont="1" applyFill="1" applyBorder="1" applyAlignment="1"/>
    <xf numFmtId="0" fontId="26" fillId="2" borderId="0" xfId="0" applyFont="1" applyFill="1"/>
    <xf numFmtId="0" fontId="41" fillId="2" borderId="0" xfId="0" applyFont="1" applyFill="1" applyAlignment="1">
      <alignment horizontal="left"/>
    </xf>
    <xf numFmtId="0" fontId="8" fillId="2" borderId="0" xfId="1" quotePrefix="1" applyNumberFormat="1" applyFont="1" applyFill="1" applyBorder="1" applyAlignment="1">
      <alignment horizontal="center"/>
    </xf>
    <xf numFmtId="0" fontId="41" fillId="2" borderId="0" xfId="0" applyFont="1" applyFill="1"/>
    <xf numFmtId="165" fontId="10" fillId="2" borderId="0" xfId="0" applyNumberFormat="1" applyFont="1" applyFill="1" applyAlignment="1">
      <alignment horizontal="center"/>
    </xf>
    <xf numFmtId="165" fontId="9" fillId="2" borderId="0" xfId="0" applyNumberFormat="1" applyFont="1" applyFill="1"/>
    <xf numFmtId="0" fontId="42" fillId="2" borderId="0" xfId="0" applyFont="1" applyFill="1" applyAlignment="1">
      <alignment horizontal="right"/>
    </xf>
    <xf numFmtId="165" fontId="26" fillId="2" borderId="0" xfId="0" applyNumberFormat="1" applyFont="1" applyFill="1" applyAlignment="1">
      <alignment horizontal="center"/>
    </xf>
    <xf numFmtId="169" fontId="26" fillId="2" borderId="0" xfId="0" applyNumberFormat="1" applyFont="1" applyFill="1"/>
    <xf numFmtId="0" fontId="8" fillId="2" borderId="0" xfId="0" applyFont="1" applyFill="1" applyAlignment="1">
      <alignment vertical="center"/>
    </xf>
    <xf numFmtId="17" fontId="8" fillId="2" borderId="27" xfId="0" applyNumberFormat="1" applyFont="1" applyFill="1" applyBorder="1" applyAlignment="1">
      <alignment horizontal="center"/>
    </xf>
    <xf numFmtId="0" fontId="8" fillId="2" borderId="27" xfId="0" quotePrefix="1" applyFont="1" applyFill="1" applyBorder="1" applyAlignment="1">
      <alignment horizontal="center" wrapText="1"/>
    </xf>
    <xf numFmtId="17" fontId="8" fillId="2" borderId="27" xfId="0" quotePrefix="1" applyNumberFormat="1" applyFont="1" applyFill="1" applyBorder="1" applyAlignment="1">
      <alignment horizontal="center" wrapText="1"/>
    </xf>
    <xf numFmtId="0" fontId="8" fillId="2" borderId="27" xfId="0" applyFont="1" applyFill="1" applyBorder="1" applyAlignment="1">
      <alignment horizontal="right" vertical="center"/>
    </xf>
    <xf numFmtId="0" fontId="8" fillId="2" borderId="30" xfId="0" applyFont="1" applyFill="1" applyBorder="1"/>
    <xf numFmtId="165" fontId="27" fillId="2" borderId="0" xfId="0" applyNumberFormat="1" applyFont="1" applyFill="1" applyAlignment="1">
      <alignment horizontal="center"/>
    </xf>
    <xf numFmtId="0" fontId="8" fillId="2" borderId="11" xfId="0" applyFont="1" applyFill="1" applyBorder="1"/>
    <xf numFmtId="165" fontId="27" fillId="2" borderId="11" xfId="0" applyNumberFormat="1" applyFont="1" applyFill="1" applyBorder="1" applyAlignment="1">
      <alignment horizontal="center"/>
    </xf>
    <xf numFmtId="0" fontId="8" fillId="2" borderId="11" xfId="0" applyFont="1" applyFill="1" applyBorder="1" applyAlignment="1">
      <alignment horizontal="right"/>
    </xf>
    <xf numFmtId="0" fontId="27" fillId="2" borderId="0" xfId="0" applyFont="1" applyFill="1"/>
    <xf numFmtId="169" fontId="27" fillId="2" borderId="0" xfId="0" applyNumberFormat="1" applyFont="1" applyFill="1" applyAlignment="1">
      <alignment horizontal="center"/>
    </xf>
    <xf numFmtId="169" fontId="27" fillId="2" borderId="11" xfId="0" applyNumberFormat="1" applyFont="1" applyFill="1" applyBorder="1" applyAlignment="1">
      <alignment horizontal="center"/>
    </xf>
    <xf numFmtId="0" fontId="27" fillId="2" borderId="0" xfId="0" applyFont="1" applyFill="1" applyAlignment="1">
      <alignment vertical="center" wrapText="1"/>
    </xf>
    <xf numFmtId="2" fontId="10" fillId="0" borderId="0" xfId="0" applyNumberFormat="1" applyFont="1"/>
    <xf numFmtId="0" fontId="27" fillId="2" borderId="0" xfId="0" applyFont="1" applyFill="1" applyAlignment="1">
      <alignment vertical="top" wrapText="1"/>
    </xf>
    <xf numFmtId="0" fontId="8" fillId="2" borderId="28" xfId="0" applyFont="1" applyFill="1" applyBorder="1" applyAlignment="1">
      <alignment horizontal="center" vertical="top"/>
    </xf>
    <xf numFmtId="171" fontId="8" fillId="2" borderId="0" xfId="0" applyNumberFormat="1" applyFont="1" applyFill="1" applyAlignment="1">
      <alignment horizontal="center" vertical="center"/>
    </xf>
    <xf numFmtId="2" fontId="27" fillId="2" borderId="0" xfId="0" applyNumberFormat="1" applyFont="1" applyFill="1" applyAlignment="1">
      <alignment horizontal="center"/>
    </xf>
    <xf numFmtId="170" fontId="27" fillId="2" borderId="0" xfId="0" applyNumberFormat="1" applyFont="1" applyFill="1" applyAlignment="1">
      <alignment horizontal="center"/>
    </xf>
    <xf numFmtId="165" fontId="27" fillId="2" borderId="1" xfId="0" applyNumberFormat="1" applyFont="1" applyFill="1" applyBorder="1" applyAlignment="1">
      <alignment horizontal="center"/>
    </xf>
    <xf numFmtId="171" fontId="8" fillId="2" borderId="32" xfId="0" applyNumberFormat="1" applyFont="1" applyFill="1" applyBorder="1" applyAlignment="1">
      <alignment horizontal="center" vertical="center"/>
    </xf>
    <xf numFmtId="171" fontId="8" fillId="2" borderId="33" xfId="0" applyNumberFormat="1" applyFont="1" applyFill="1" applyBorder="1" applyAlignment="1">
      <alignment horizontal="center" vertical="center"/>
    </xf>
    <xf numFmtId="171" fontId="8" fillId="2" borderId="0" xfId="0" quotePrefix="1" applyNumberFormat="1" applyFont="1" applyFill="1" applyAlignment="1">
      <alignment horizontal="center" vertical="center"/>
    </xf>
    <xf numFmtId="171" fontId="30" fillId="2" borderId="11" xfId="0" applyNumberFormat="1" applyFont="1" applyFill="1" applyBorder="1" applyAlignment="1">
      <alignment horizontal="center" vertical="center"/>
    </xf>
    <xf numFmtId="165" fontId="11" fillId="0" borderId="0" xfId="15" applyNumberFormat="1" applyFont="1" applyAlignment="1">
      <alignment horizontal="right" vertical="center"/>
    </xf>
    <xf numFmtId="0" fontId="35" fillId="0" borderId="9" xfId="0" applyFont="1" applyBorder="1" applyAlignment="1">
      <alignment horizontal="right"/>
    </xf>
    <xf numFmtId="0" fontId="35" fillId="0" borderId="0" xfId="0" applyFont="1" applyAlignment="1">
      <alignment horizontal="right"/>
    </xf>
    <xf numFmtId="0" fontId="35" fillId="0" borderId="9" xfId="0" applyFont="1" applyBorder="1" applyAlignment="1">
      <alignment horizontal="left"/>
    </xf>
    <xf numFmtId="0" fontId="8" fillId="0" borderId="0" xfId="1" applyFont="1" applyFill="1" applyBorder="1" applyAlignment="1">
      <alignment horizontal="center"/>
    </xf>
    <xf numFmtId="0" fontId="35" fillId="0" borderId="0" xfId="0" applyFont="1" applyAlignment="1">
      <alignment horizontal="left"/>
    </xf>
    <xf numFmtId="0" fontId="35" fillId="0" borderId="14" xfId="0" applyFont="1" applyBorder="1" applyAlignment="1">
      <alignment horizontal="right"/>
    </xf>
    <xf numFmtId="17" fontId="8" fillId="0" borderId="14" xfId="1" quotePrefix="1" applyNumberFormat="1" applyFont="1" applyFill="1" applyBorder="1" applyAlignment="1">
      <alignment horizontal="center"/>
    </xf>
    <xf numFmtId="17" fontId="8" fillId="0" borderId="0" xfId="1" quotePrefix="1" applyNumberFormat="1" applyFont="1" applyFill="1" applyBorder="1" applyAlignment="1">
      <alignment horizontal="center"/>
    </xf>
    <xf numFmtId="0" fontId="35" fillId="0" borderId="14" xfId="0" applyFont="1" applyBorder="1" applyAlignment="1">
      <alignment horizontal="left"/>
    </xf>
    <xf numFmtId="0" fontId="31" fillId="0" borderId="0" xfId="0" applyFont="1" applyAlignment="1">
      <alignment vertical="center"/>
    </xf>
    <xf numFmtId="0" fontId="31" fillId="4" borderId="0" xfId="0" applyFont="1" applyFill="1" applyAlignment="1">
      <alignment horizontal="center" vertical="center"/>
    </xf>
    <xf numFmtId="0" fontId="31" fillId="0" borderId="0" xfId="0" applyFont="1" applyAlignment="1">
      <alignment horizontal="center" vertical="center"/>
    </xf>
    <xf numFmtId="0" fontId="10" fillId="2" borderId="0" xfId="0" applyFont="1" applyFill="1" applyAlignment="1">
      <alignment horizontal="left" vertical="center" indent="1"/>
    </xf>
    <xf numFmtId="165" fontId="27" fillId="2" borderId="0" xfId="0" applyNumberFormat="1" applyFont="1" applyFill="1" applyAlignment="1">
      <alignment horizontal="center" vertical="center"/>
    </xf>
    <xf numFmtId="0" fontId="10" fillId="0" borderId="0" xfId="0" applyFont="1" applyAlignment="1">
      <alignment horizontal="left" vertical="center" indent="1"/>
    </xf>
    <xf numFmtId="165" fontId="31" fillId="4" borderId="0" xfId="0" applyNumberFormat="1" applyFont="1" applyFill="1" applyAlignment="1">
      <alignment horizontal="center" vertical="center"/>
    </xf>
    <xf numFmtId="165" fontId="31" fillId="0" borderId="0" xfId="0" applyNumberFormat="1" applyFont="1" applyAlignment="1">
      <alignment horizontal="center" vertical="center"/>
    </xf>
    <xf numFmtId="0" fontId="27" fillId="0" borderId="0" xfId="0" applyFont="1" applyAlignment="1">
      <alignment horizontal="center"/>
    </xf>
    <xf numFmtId="0" fontId="10" fillId="0" borderId="0" xfId="0" applyFont="1" applyAlignment="1">
      <alignment horizontal="left" vertical="center" indent="3"/>
    </xf>
    <xf numFmtId="0" fontId="9" fillId="0" borderId="11" xfId="0" applyFont="1" applyBorder="1" applyAlignment="1">
      <alignment horizontal="left" vertical="center" indent="1"/>
    </xf>
    <xf numFmtId="0" fontId="27" fillId="2" borderId="0" xfId="0" applyFont="1" applyFill="1" applyAlignment="1">
      <alignment horizontal="left" vertical="center" indent="1"/>
    </xf>
    <xf numFmtId="0" fontId="27" fillId="2" borderId="0" xfId="0" applyFont="1" applyFill="1" applyAlignment="1">
      <alignment horizontal="left" vertical="center" indent="2"/>
    </xf>
    <xf numFmtId="0" fontId="27" fillId="0" borderId="0" xfId="0" applyFont="1"/>
    <xf numFmtId="0" fontId="8" fillId="0" borderId="14" xfId="1" quotePrefix="1" applyNumberFormat="1" applyFont="1" applyFill="1" applyBorder="1" applyAlignment="1">
      <alignment horizontal="center"/>
    </xf>
    <xf numFmtId="0" fontId="23" fillId="0" borderId="0" xfId="0" applyFont="1" applyAlignment="1">
      <alignment vertical="center"/>
    </xf>
    <xf numFmtId="172" fontId="10" fillId="0" borderId="0" xfId="0" quotePrefix="1" applyNumberFormat="1" applyFont="1" applyFill="1" applyAlignment="1">
      <alignment horizontal="left" vertical="center"/>
    </xf>
    <xf numFmtId="0" fontId="31" fillId="4" borderId="9" xfId="0" applyFont="1" applyFill="1" applyBorder="1" applyAlignment="1">
      <alignment horizontal="left" indent="1"/>
    </xf>
    <xf numFmtId="165" fontId="31" fillId="4" borderId="9" xfId="0" applyNumberFormat="1" applyFont="1" applyFill="1" applyBorder="1"/>
    <xf numFmtId="0" fontId="23" fillId="0" borderId="0" xfId="0" applyFont="1" applyAlignment="1">
      <alignment horizontal="right"/>
    </xf>
    <xf numFmtId="0" fontId="22" fillId="0" borderId="13" xfId="0" applyFont="1" applyBorder="1" applyAlignment="1">
      <alignment horizontal="center" vertical="center" wrapText="1"/>
    </xf>
    <xf numFmtId="0" fontId="22" fillId="4" borderId="0" xfId="0" applyFont="1" applyFill="1" applyAlignment="1">
      <alignment horizontal="left" vertical="center"/>
    </xf>
    <xf numFmtId="3" fontId="22" fillId="4" borderId="0" xfId="0" applyNumberFormat="1" applyFont="1" applyFill="1" applyAlignment="1">
      <alignment horizontal="right" vertical="center" indent="1"/>
    </xf>
    <xf numFmtId="9" fontId="22" fillId="4" borderId="0" xfId="20" applyFont="1" applyFill="1" applyAlignment="1">
      <alignment horizontal="right" vertical="center" indent="1"/>
    </xf>
    <xf numFmtId="3" fontId="22" fillId="4" borderId="0" xfId="0" applyNumberFormat="1" applyFont="1" applyFill="1" applyAlignment="1">
      <alignment horizontal="right" vertical="top" indent="1"/>
    </xf>
    <xf numFmtId="3" fontId="23" fillId="0" borderId="0" xfId="0" applyNumberFormat="1" applyFont="1" applyAlignment="1">
      <alignment horizontal="right" vertical="center" indent="1"/>
    </xf>
    <xf numFmtId="9" fontId="23" fillId="0" borderId="0" xfId="20" applyFont="1" applyFill="1" applyBorder="1" applyAlignment="1">
      <alignment horizontal="right" vertical="center" wrapText="1" indent="1"/>
    </xf>
    <xf numFmtId="0" fontId="43" fillId="0" borderId="13" xfId="1" applyFont="1" applyFill="1" applyBorder="1" applyAlignment="1">
      <alignment horizontal="center" vertical="center" wrapText="1"/>
    </xf>
    <xf numFmtId="9" fontId="22" fillId="4" borderId="0" xfId="20" applyFont="1" applyFill="1" applyAlignment="1">
      <alignment horizontal="right" vertical="top" indent="1"/>
    </xf>
    <xf numFmtId="0" fontId="23" fillId="0" borderId="0" xfId="0" applyFont="1" applyAlignment="1">
      <alignment horizontal="center" vertical="center"/>
    </xf>
    <xf numFmtId="0" fontId="23" fillId="0" borderId="0" xfId="0" applyFont="1" applyAlignment="1">
      <alignment horizontal="left" vertical="center" wrapText="1" indent="1"/>
    </xf>
    <xf numFmtId="9" fontId="23" fillId="0" borderId="0" xfId="20" applyFont="1" applyAlignment="1">
      <alignment horizontal="right" vertical="center" indent="1"/>
    </xf>
    <xf numFmtId="0" fontId="23" fillId="0" borderId="0" xfId="0" applyFont="1" applyAlignment="1">
      <alignment horizontal="right" indent="1"/>
    </xf>
    <xf numFmtId="3" fontId="23" fillId="0" borderId="0" xfId="0" applyNumberFormat="1" applyFont="1" applyAlignment="1">
      <alignment horizontal="right" indent="1"/>
    </xf>
    <xf numFmtId="9" fontId="23" fillId="0" borderId="0" xfId="0" applyNumberFormat="1" applyFont="1" applyAlignment="1">
      <alignment horizontal="right" indent="1"/>
    </xf>
    <xf numFmtId="0" fontId="23" fillId="0" borderId="8" xfId="0" applyFont="1" applyBorder="1"/>
    <xf numFmtId="0" fontId="22" fillId="0" borderId="9" xfId="0" applyFont="1" applyBorder="1" applyAlignment="1">
      <alignment horizontal="center" vertical="center" wrapText="1"/>
    </xf>
    <xf numFmtId="0" fontId="22" fillId="0" borderId="13" xfId="0" applyFont="1" applyBorder="1" applyAlignment="1">
      <alignment horizontal="center" vertical="center"/>
    </xf>
    <xf numFmtId="0" fontId="22" fillId="4" borderId="9" xfId="0" applyFont="1" applyFill="1" applyBorder="1" applyAlignment="1">
      <alignment horizontal="left" vertical="top"/>
    </xf>
    <xf numFmtId="3" fontId="22" fillId="4" borderId="9" xfId="0" applyNumberFormat="1" applyFont="1" applyFill="1" applyBorder="1" applyAlignment="1">
      <alignment horizontal="right" vertical="top" indent="1"/>
    </xf>
    <xf numFmtId="3" fontId="22" fillId="4" borderId="9" xfId="0" applyNumberFormat="1" applyFont="1" applyFill="1" applyBorder="1" applyAlignment="1">
      <alignment horizontal="right" vertical="top"/>
    </xf>
    <xf numFmtId="0" fontId="22" fillId="4" borderId="9" xfId="0" applyFont="1" applyFill="1" applyBorder="1" applyAlignment="1">
      <alignment horizontal="left" vertical="top" indent="1"/>
    </xf>
    <xf numFmtId="0" fontId="22" fillId="4" borderId="9" xfId="0" applyFont="1" applyFill="1" applyBorder="1" applyAlignment="1">
      <alignment horizontal="center" vertical="center"/>
    </xf>
    <xf numFmtId="0" fontId="22" fillId="0" borderId="0" xfId="0" applyFont="1" applyAlignment="1">
      <alignment horizontal="left" vertical="top" indent="1"/>
    </xf>
    <xf numFmtId="3" fontId="22" fillId="0" borderId="0" xfId="0" applyNumberFormat="1" applyFont="1" applyAlignment="1">
      <alignment horizontal="right" vertical="top" indent="1"/>
    </xf>
    <xf numFmtId="3" fontId="22" fillId="0" borderId="0" xfId="0" applyNumberFormat="1" applyFont="1" applyAlignment="1">
      <alignment horizontal="right" vertical="top"/>
    </xf>
    <xf numFmtId="0" fontId="23" fillId="0" borderId="0" xfId="0" applyFont="1" applyAlignment="1">
      <alignment horizontal="center" vertical="center" wrapText="1"/>
    </xf>
    <xf numFmtId="0" fontId="23" fillId="0" borderId="0" xfId="0" applyFont="1" applyAlignment="1">
      <alignment horizontal="left" vertical="top" indent="3"/>
    </xf>
    <xf numFmtId="3" fontId="23" fillId="0" borderId="0" xfId="0" applyNumberFormat="1" applyFont="1" applyAlignment="1">
      <alignment horizontal="right" vertical="top" indent="1"/>
    </xf>
    <xf numFmtId="0" fontId="23" fillId="0" borderId="0" xfId="0" applyFont="1" applyAlignment="1">
      <alignment horizontal="left" vertical="top" wrapText="1" indent="3"/>
    </xf>
    <xf numFmtId="0" fontId="22" fillId="0" borderId="0" xfId="0" applyFont="1" applyAlignment="1">
      <alignment horizontal="left" vertical="top" wrapText="1" indent="1"/>
    </xf>
    <xf numFmtId="0" fontId="23" fillId="0" borderId="0" xfId="0" quotePrefix="1" applyFont="1" applyAlignment="1">
      <alignment horizontal="center" vertical="center" wrapText="1"/>
    </xf>
    <xf numFmtId="0" fontId="26" fillId="0" borderId="0" xfId="0" applyFont="1"/>
    <xf numFmtId="3" fontId="28" fillId="0" borderId="0" xfId="0" applyNumberFormat="1" applyFont="1" applyAlignment="1">
      <alignment horizontal="right"/>
    </xf>
    <xf numFmtId="0" fontId="41" fillId="0" borderId="0" xfId="0" applyFont="1" applyAlignment="1">
      <alignment horizontal="left" indent="4"/>
    </xf>
    <xf numFmtId="3" fontId="44" fillId="0" borderId="0" xfId="0" applyNumberFormat="1" applyFont="1" applyAlignment="1">
      <alignment horizontal="right"/>
    </xf>
    <xf numFmtId="3" fontId="28" fillId="0" borderId="0" xfId="0" applyNumberFormat="1" applyFont="1"/>
    <xf numFmtId="3" fontId="44" fillId="0" borderId="0" xfId="0" applyNumberFormat="1" applyFont="1" applyAlignment="1">
      <alignment horizontal="left" indent="6"/>
    </xf>
    <xf numFmtId="3" fontId="44" fillId="0" borderId="0" xfId="0" applyNumberFormat="1" applyFont="1"/>
    <xf numFmtId="3" fontId="26" fillId="0" borderId="0" xfId="0" applyNumberFormat="1" applyFont="1"/>
    <xf numFmtId="0" fontId="44" fillId="0" borderId="0" xfId="0" applyFont="1" applyAlignment="1">
      <alignment horizontal="left" indent="6"/>
    </xf>
    <xf numFmtId="0" fontId="41" fillId="0" borderId="0" xfId="0" applyFont="1" applyAlignment="1">
      <alignment horizontal="left" indent="2"/>
    </xf>
    <xf numFmtId="0" fontId="44" fillId="0" borderId="0" xfId="0" applyFont="1" applyAlignment="1">
      <alignment horizontal="right"/>
    </xf>
    <xf numFmtId="0" fontId="44" fillId="0" borderId="0" xfId="0" applyFont="1"/>
    <xf numFmtId="0" fontId="28" fillId="0" borderId="0" xfId="0" applyFont="1" applyAlignment="1">
      <alignment horizontal="left" indent="6"/>
    </xf>
    <xf numFmtId="0" fontId="44" fillId="0" borderId="0" xfId="0" applyFont="1" applyAlignment="1">
      <alignment horizontal="left" indent="11"/>
    </xf>
    <xf numFmtId="0" fontId="41" fillId="0" borderId="0" xfId="0" applyFont="1"/>
    <xf numFmtId="3" fontId="28" fillId="5" borderId="0" xfId="0" applyNumberFormat="1" applyFont="1" applyFill="1" applyAlignment="1">
      <alignment horizontal="right"/>
    </xf>
    <xf numFmtId="0" fontId="8" fillId="0" borderId="0" xfId="0" applyFont="1" applyAlignment="1">
      <alignment horizontal="center" vertical="center" wrapText="1"/>
    </xf>
    <xf numFmtId="0" fontId="8" fillId="0" borderId="2" xfId="0" applyFont="1" applyBorder="1" applyAlignment="1">
      <alignment vertical="center" wrapText="1"/>
    </xf>
    <xf numFmtId="0" fontId="8" fillId="0" borderId="3" xfId="0" applyFont="1" applyBorder="1" applyAlignment="1">
      <alignment vertical="center" wrapText="1"/>
    </xf>
    <xf numFmtId="0" fontId="21" fillId="0" borderId="3" xfId="0" applyFont="1" applyBorder="1" applyAlignment="1">
      <alignment horizontal="center" vertical="center"/>
    </xf>
    <xf numFmtId="0" fontId="8" fillId="0" borderId="1" xfId="0" applyFont="1" applyBorder="1" applyAlignment="1">
      <alignment vertical="center" wrapText="1"/>
    </xf>
    <xf numFmtId="0" fontId="27" fillId="0" borderId="9" xfId="0" applyFont="1" applyFill="1" applyBorder="1" applyAlignment="1">
      <alignment horizontal="left" vertical="center" indent="1"/>
    </xf>
    <xf numFmtId="0" fontId="8" fillId="0" borderId="0" xfId="0" applyFont="1" applyAlignment="1">
      <alignment horizontal="center" vertical="center" wrapText="1"/>
    </xf>
    <xf numFmtId="0" fontId="8" fillId="2" borderId="0" xfId="0" applyFont="1" applyFill="1" applyAlignment="1">
      <alignment horizontal="right"/>
    </xf>
    <xf numFmtId="0" fontId="27" fillId="2" borderId="0" xfId="0" applyFont="1" applyFill="1" applyAlignment="1">
      <alignment horizontal="left" vertical="center" wrapText="1"/>
    </xf>
    <xf numFmtId="0" fontId="8" fillId="2" borderId="27" xfId="0" applyFont="1" applyFill="1" applyBorder="1" applyAlignment="1">
      <alignment horizontal="center" wrapText="1"/>
    </xf>
    <xf numFmtId="0" fontId="8" fillId="2" borderId="28" xfId="0" applyFont="1" applyFill="1" applyBorder="1" applyAlignment="1">
      <alignment horizontal="center" vertical="center"/>
    </xf>
    <xf numFmtId="0" fontId="23" fillId="0" borderId="0" xfId="0" applyFont="1" applyAlignment="1">
      <alignment horizontal="left" vertical="center"/>
    </xf>
    <xf numFmtId="0" fontId="23" fillId="0" borderId="9" xfId="0" applyFont="1" applyBorder="1" applyAlignment="1">
      <alignment horizontal="center" vertical="center" wrapText="1"/>
    </xf>
    <xf numFmtId="0" fontId="23" fillId="0" borderId="0" xfId="0" applyFont="1" applyAlignment="1">
      <alignment horizontal="right" vertical="center"/>
    </xf>
    <xf numFmtId="165" fontId="23" fillId="0" borderId="0" xfId="0" applyNumberFormat="1" applyFont="1" applyAlignment="1">
      <alignment horizontal="center" vertical="center"/>
    </xf>
    <xf numFmtId="0" fontId="10" fillId="0" borderId="0" xfId="0" applyFont="1" applyAlignment="1">
      <alignment horizontal="right" vertical="center"/>
    </xf>
    <xf numFmtId="14" fontId="26" fillId="0" borderId="0" xfId="0" applyNumberFormat="1" applyFont="1" applyAlignment="1">
      <alignment horizontal="right" vertical="center"/>
    </xf>
    <xf numFmtId="0" fontId="26" fillId="0" borderId="0" xfId="0" applyFont="1" applyAlignment="1">
      <alignment horizontal="center" vertical="center"/>
    </xf>
    <xf numFmtId="14" fontId="45" fillId="0" borderId="38" xfId="0" applyNumberFormat="1" applyFont="1" applyBorder="1" applyAlignment="1">
      <alignment horizontal="right" vertical="center"/>
    </xf>
    <xf numFmtId="0" fontId="45" fillId="0" borderId="18" xfId="0" applyFont="1" applyBorder="1" applyAlignment="1">
      <alignment horizontal="center" vertical="center"/>
    </xf>
    <xf numFmtId="14" fontId="45" fillId="0" borderId="37" xfId="0" applyNumberFormat="1" applyFont="1" applyBorder="1" applyAlignment="1">
      <alignment horizontal="right" vertical="center"/>
    </xf>
    <xf numFmtId="14" fontId="10" fillId="0" borderId="0" xfId="0" applyNumberFormat="1" applyFont="1" applyAlignment="1">
      <alignment horizontal="right" vertical="center"/>
    </xf>
    <xf numFmtId="2" fontId="10" fillId="0" borderId="0" xfId="0" applyNumberFormat="1" applyFont="1" applyAlignment="1">
      <alignment horizontal="center" vertical="center"/>
    </xf>
    <xf numFmtId="14" fontId="26" fillId="0" borderId="11" xfId="0" applyNumberFormat="1" applyFont="1" applyBorder="1" applyAlignment="1">
      <alignment horizontal="right" vertical="center"/>
    </xf>
    <xf numFmtId="0" fontId="26" fillId="0" borderId="11" xfId="0" applyFont="1" applyBorder="1" applyAlignment="1">
      <alignment horizontal="center" vertical="center"/>
    </xf>
    <xf numFmtId="0" fontId="23" fillId="0" borderId="0" xfId="0" applyFont="1" applyAlignment="1">
      <alignment vertical="top" wrapText="1"/>
    </xf>
    <xf numFmtId="0" fontId="9" fillId="0" borderId="0" xfId="0" applyFont="1" applyAlignment="1"/>
    <xf numFmtId="0" fontId="36" fillId="0" borderId="9" xfId="0" applyFont="1" applyBorder="1" applyAlignment="1">
      <alignment horizontal="center"/>
    </xf>
    <xf numFmtId="0" fontId="22" fillId="0" borderId="0" xfId="0" applyFont="1" applyAlignment="1">
      <alignment horizontal="center" wrapText="1"/>
    </xf>
    <xf numFmtId="0" fontId="8" fillId="0" borderId="28" xfId="0" applyFont="1" applyBorder="1" applyAlignment="1">
      <alignment horizontal="center" vertical="center"/>
    </xf>
    <xf numFmtId="2" fontId="27" fillId="2" borderId="32" xfId="0" applyNumberFormat="1" applyFont="1" applyFill="1" applyBorder="1" applyAlignment="1">
      <alignment horizontal="center"/>
    </xf>
    <xf numFmtId="171" fontId="8" fillId="0" borderId="32" xfId="0" applyNumberFormat="1" applyFont="1" applyBorder="1" applyAlignment="1">
      <alignment horizontal="center" vertical="center"/>
    </xf>
    <xf numFmtId="2" fontId="27" fillId="0" borderId="0" xfId="0" applyNumberFormat="1" applyFont="1" applyAlignment="1">
      <alignment horizontal="center"/>
    </xf>
    <xf numFmtId="0" fontId="8" fillId="0" borderId="13" xfId="0" applyFont="1" applyBorder="1" applyAlignment="1">
      <alignment horizontal="center" vertical="center"/>
    </xf>
    <xf numFmtId="0" fontId="8" fillId="4" borderId="0" xfId="0" quotePrefix="1" applyFont="1" applyFill="1" applyAlignment="1">
      <alignment vertical="center"/>
    </xf>
    <xf numFmtId="0" fontId="46" fillId="2" borderId="0" xfId="0" applyFont="1" applyFill="1" applyAlignment="1">
      <alignment horizontal="center" vertical="center"/>
    </xf>
    <xf numFmtId="0" fontId="47" fillId="2" borderId="0" xfId="0" applyFont="1" applyFill="1"/>
    <xf numFmtId="0" fontId="46" fillId="2" borderId="0" xfId="0" applyFont="1" applyFill="1" applyAlignment="1">
      <alignment horizontal="center" vertical="center" wrapText="1"/>
    </xf>
    <xf numFmtId="0" fontId="46" fillId="2" borderId="14" xfId="0" applyFont="1" applyFill="1" applyBorder="1" applyAlignment="1">
      <alignment horizontal="center" vertical="center"/>
    </xf>
    <xf numFmtId="0" fontId="46" fillId="2" borderId="0" xfId="0" applyFont="1" applyFill="1" applyAlignment="1">
      <alignment horizontal="left" vertical="center" indent="1"/>
    </xf>
    <xf numFmtId="169" fontId="48" fillId="2" borderId="0" xfId="0" applyNumberFormat="1" applyFont="1" applyFill="1" applyAlignment="1">
      <alignment horizontal="right" vertical="center" indent="2"/>
    </xf>
    <xf numFmtId="169" fontId="48" fillId="2" borderId="0" xfId="0" applyNumberFormat="1" applyFont="1" applyFill="1" applyAlignment="1">
      <alignment horizontal="center" vertical="center"/>
    </xf>
    <xf numFmtId="169" fontId="48" fillId="2" borderId="0" xfId="0" applyNumberFormat="1" applyFont="1" applyFill="1" applyAlignment="1">
      <alignment horizontal="right" vertical="center" indent="1"/>
    </xf>
    <xf numFmtId="0" fontId="47" fillId="2" borderId="0" xfId="0" applyFont="1" applyFill="1" applyAlignment="1">
      <alignment horizontal="left" vertical="center" indent="2"/>
    </xf>
    <xf numFmtId="169" fontId="49" fillId="2" borderId="0" xfId="0" applyNumberFormat="1" applyFont="1" applyFill="1" applyAlignment="1">
      <alignment horizontal="right" vertical="center" indent="2"/>
    </xf>
    <xf numFmtId="169" fontId="49" fillId="2" borderId="0" xfId="0" applyNumberFormat="1" applyFont="1" applyFill="1" applyAlignment="1">
      <alignment horizontal="center" vertical="center"/>
    </xf>
    <xf numFmtId="169" fontId="49" fillId="2" borderId="0" xfId="0" applyNumberFormat="1" applyFont="1" applyFill="1" applyAlignment="1">
      <alignment horizontal="right" vertical="center" indent="1"/>
    </xf>
    <xf numFmtId="0" fontId="47" fillId="2" borderId="0" xfId="0" applyFont="1" applyFill="1" applyAlignment="1">
      <alignment horizontal="left" vertical="center" indent="1"/>
    </xf>
    <xf numFmtId="0" fontId="46" fillId="2" borderId="14" xfId="0" applyFont="1" applyFill="1" applyBorder="1" applyAlignment="1">
      <alignment horizontal="left" vertical="center" indent="1"/>
    </xf>
    <xf numFmtId="0" fontId="47" fillId="2" borderId="14" xfId="0" applyFont="1" applyFill="1" applyBorder="1" applyAlignment="1">
      <alignment horizontal="left" vertical="center" indent="1"/>
    </xf>
    <xf numFmtId="169" fontId="49" fillId="2" borderId="14" xfId="0" applyNumberFormat="1" applyFont="1" applyFill="1" applyBorder="1" applyAlignment="1">
      <alignment horizontal="right" vertical="center" indent="2"/>
    </xf>
    <xf numFmtId="169" fontId="49" fillId="2" borderId="14" xfId="0" applyNumberFormat="1" applyFont="1" applyFill="1" applyBorder="1" applyAlignment="1">
      <alignment horizontal="center" vertical="center"/>
    </xf>
    <xf numFmtId="169" fontId="49" fillId="2" borderId="14" xfId="0" applyNumberFormat="1" applyFont="1" applyFill="1" applyBorder="1" applyAlignment="1">
      <alignment horizontal="right" vertical="center" indent="1"/>
    </xf>
    <xf numFmtId="0" fontId="50" fillId="0" borderId="0" xfId="0" applyFont="1" applyAlignment="1">
      <alignment horizontal="center"/>
    </xf>
    <xf numFmtId="0" fontId="51" fillId="0" borderId="0" xfId="0" applyFont="1"/>
    <xf numFmtId="0" fontId="50" fillId="2" borderId="0" xfId="0" applyFont="1" applyFill="1" applyAlignment="1">
      <alignment horizontal="center"/>
    </xf>
    <xf numFmtId="0" fontId="27" fillId="0" borderId="0" xfId="0" quotePrefix="1" applyFont="1" applyAlignment="1">
      <alignment horizontal="left" vertical="center" indent="1"/>
    </xf>
    <xf numFmtId="0" fontId="8" fillId="0" borderId="13" xfId="0" applyFont="1" applyBorder="1" applyAlignment="1">
      <alignment horizontal="center" vertical="center"/>
    </xf>
    <xf numFmtId="0" fontId="23" fillId="0" borderId="0" xfId="0" applyFont="1" applyAlignment="1">
      <alignment horizontal="left" vertical="top" wrapText="1"/>
    </xf>
    <xf numFmtId="0" fontId="8" fillId="0" borderId="0" xfId="0" applyFont="1" applyAlignment="1">
      <alignment horizontal="center"/>
    </xf>
    <xf numFmtId="0" fontId="22" fillId="0" borderId="9" xfId="0" applyFont="1" applyBorder="1" applyAlignment="1">
      <alignment horizontal="center" vertical="center"/>
    </xf>
    <xf numFmtId="0" fontId="22" fillId="4" borderId="9" xfId="0" applyFont="1" applyFill="1" applyBorder="1" applyAlignment="1">
      <alignment horizontal="center" vertical="top"/>
    </xf>
    <xf numFmtId="169" fontId="9" fillId="0" borderId="0" xfId="0" applyNumberFormat="1" applyFont="1" applyAlignment="1">
      <alignment horizontal="center"/>
    </xf>
    <xf numFmtId="0" fontId="8" fillId="4" borderId="0" xfId="0" applyFont="1" applyFill="1" applyAlignment="1">
      <alignment horizontal="right" vertical="center"/>
    </xf>
    <xf numFmtId="0" fontId="27" fillId="0" borderId="0" xfId="0" applyFont="1" applyAlignment="1">
      <alignment horizontal="right" vertical="center"/>
    </xf>
    <xf numFmtId="169" fontId="27" fillId="0" borderId="0" xfId="0" applyNumberFormat="1" applyFont="1" applyAlignment="1">
      <alignment horizontal="right" vertical="center"/>
    </xf>
    <xf numFmtId="165" fontId="27" fillId="0" borderId="0" xfId="0" applyNumberFormat="1" applyFont="1" applyAlignment="1">
      <alignment horizontal="right" vertical="center"/>
    </xf>
    <xf numFmtId="0" fontId="24" fillId="0" borderId="0" xfId="0" applyFont="1"/>
    <xf numFmtId="0" fontId="44" fillId="7" borderId="0" xfId="0" applyFont="1" applyFill="1"/>
    <xf numFmtId="0" fontId="44" fillId="0" borderId="8" xfId="0" applyFont="1" applyBorder="1"/>
    <xf numFmtId="0" fontId="24" fillId="0" borderId="0" xfId="4" applyFont="1" applyAlignment="1">
      <alignment horizontal="left" vertical="justify"/>
    </xf>
    <xf numFmtId="165" fontId="44" fillId="0" borderId="0" xfId="0" applyNumberFormat="1" applyFont="1"/>
    <xf numFmtId="0" fontId="44" fillId="0" borderId="0" xfId="4" applyFont="1" applyAlignment="1">
      <alignment horizontal="left" vertical="justify"/>
    </xf>
    <xf numFmtId="0" fontId="8" fillId="0" borderId="1" xfId="0" applyFont="1" applyBorder="1" applyAlignment="1">
      <alignment horizontal="center"/>
    </xf>
    <xf numFmtId="0" fontId="8" fillId="0" borderId="2" xfId="5" applyFont="1" applyBorder="1" applyAlignment="1">
      <alignment horizontal="center"/>
    </xf>
    <xf numFmtId="0" fontId="8" fillId="0" borderId="4" xfId="5" applyFont="1" applyBorder="1" applyAlignment="1">
      <alignment horizontal="center"/>
    </xf>
    <xf numFmtId="173" fontId="10" fillId="0" borderId="0" xfId="21" applyNumberFormat="1" applyFont="1" applyFill="1"/>
    <xf numFmtId="9" fontId="10" fillId="0" borderId="0" xfId="20" applyFont="1" applyFill="1"/>
    <xf numFmtId="173" fontId="10" fillId="0" borderId="0" xfId="21" applyNumberFormat="1" applyFont="1" applyFill="1" applyAlignment="1"/>
    <xf numFmtId="0" fontId="19" fillId="0" borderId="0" xfId="0" applyFont="1" applyAlignment="1">
      <alignment horizontal="left" vertical="top" wrapText="1"/>
    </xf>
    <xf numFmtId="173" fontId="10" fillId="0" borderId="0" xfId="21" applyNumberFormat="1" applyFont="1" applyFill="1" applyAlignment="1">
      <alignment horizontal="right"/>
    </xf>
    <xf numFmtId="3" fontId="23" fillId="0" borderId="0" xfId="0" applyNumberFormat="1" applyFont="1" applyAlignment="1">
      <alignment horizontal="left" vertical="top" wrapText="1"/>
    </xf>
    <xf numFmtId="9" fontId="23" fillId="0" borderId="0" xfId="20" applyFont="1" applyFill="1" applyBorder="1" applyAlignment="1">
      <alignment horizontal="left" vertical="top" wrapText="1"/>
    </xf>
    <xf numFmtId="3" fontId="23" fillId="0" borderId="0" xfId="0" applyNumberFormat="1" applyFont="1" applyAlignment="1">
      <alignment horizontal="center" vertical="center" wrapText="1"/>
    </xf>
    <xf numFmtId="3" fontId="23" fillId="0" borderId="0" xfId="0" applyNumberFormat="1" applyFont="1" applyAlignment="1">
      <alignment horizontal="left" vertical="top"/>
    </xf>
    <xf numFmtId="3" fontId="23" fillId="0" borderId="0" xfId="0" applyNumberFormat="1" applyFont="1" applyAlignment="1">
      <alignment horizontal="center" vertical="top"/>
    </xf>
    <xf numFmtId="0" fontId="44" fillId="0" borderId="0" xfId="0" applyFont="1" applyFill="1"/>
    <xf numFmtId="0" fontId="8" fillId="0" borderId="13" xfId="0" applyFont="1" applyBorder="1" applyAlignment="1">
      <alignment horizontal="center" vertical="center"/>
    </xf>
    <xf numFmtId="0" fontId="30" fillId="0" borderId="0" xfId="0" applyFont="1" applyAlignment="1">
      <alignment vertical="center" wrapText="1"/>
    </xf>
    <xf numFmtId="0" fontId="25" fillId="0" borderId="0" xfId="0" applyFont="1"/>
    <xf numFmtId="0" fontId="56" fillId="0" borderId="0" xfId="0" applyFont="1" applyAlignment="1">
      <alignment horizontal="center" vertical="center" wrapText="1"/>
    </xf>
    <xf numFmtId="0" fontId="10" fillId="0" borderId="1" xfId="0" applyFont="1" applyBorder="1"/>
    <xf numFmtId="169" fontId="10" fillId="0" borderId="1" xfId="0" applyNumberFormat="1" applyFont="1" applyBorder="1"/>
    <xf numFmtId="0" fontId="10" fillId="0" borderId="14" xfId="0" applyFont="1" applyBorder="1"/>
    <xf numFmtId="0" fontId="10" fillId="0" borderId="47" xfId="0" applyFont="1" applyBorder="1" applyAlignment="1">
      <alignment horizontal="left" indent="1"/>
    </xf>
    <xf numFmtId="169" fontId="10" fillId="0" borderId="47" xfId="0" applyNumberFormat="1" applyFont="1" applyBorder="1"/>
    <xf numFmtId="0" fontId="26" fillId="0" borderId="11" xfId="0" applyFont="1" applyBorder="1"/>
    <xf numFmtId="0" fontId="8" fillId="0" borderId="13" xfId="0" applyFont="1" applyBorder="1" applyAlignment="1">
      <alignment horizontal="center" vertical="center"/>
    </xf>
    <xf numFmtId="0" fontId="28" fillId="5" borderId="0" xfId="0" applyFont="1" applyFill="1"/>
    <xf numFmtId="0" fontId="28" fillId="0" borderId="0" xfId="0" applyFont="1" applyAlignment="1">
      <alignment horizontal="left" indent="1"/>
    </xf>
    <xf numFmtId="0" fontId="28" fillId="0" borderId="0" xfId="0" applyFont="1" applyAlignment="1">
      <alignment horizontal="left" indent="4"/>
    </xf>
    <xf numFmtId="0" fontId="57" fillId="0" borderId="0" xfId="0" applyFont="1"/>
    <xf numFmtId="3" fontId="57" fillId="0" borderId="0" xfId="0" applyNumberFormat="1" applyFont="1" applyAlignment="1">
      <alignment horizontal="right"/>
    </xf>
    <xf numFmtId="0" fontId="28" fillId="0" borderId="0" xfId="0" applyFont="1" applyAlignment="1">
      <alignment horizontal="left" indent="2"/>
    </xf>
    <xf numFmtId="3" fontId="28" fillId="5" borderId="0" xfId="0" applyNumberFormat="1" applyFont="1" applyFill="1"/>
    <xf numFmtId="0" fontId="58" fillId="5" borderId="0" xfId="0" applyFont="1" applyFill="1" applyAlignment="1">
      <alignment horizontal="right"/>
    </xf>
    <xf numFmtId="166" fontId="58" fillId="5" borderId="0" xfId="20" applyNumberFormat="1" applyFont="1" applyFill="1" applyBorder="1"/>
    <xf numFmtId="0" fontId="58" fillId="0" borderId="0" xfId="0" applyFont="1"/>
    <xf numFmtId="0" fontId="58" fillId="0" borderId="0" xfId="0" applyFont="1" applyAlignment="1">
      <alignment horizontal="left" indent="6"/>
    </xf>
    <xf numFmtId="3" fontId="58" fillId="0" borderId="0" xfId="0" applyNumberFormat="1" applyFont="1"/>
    <xf numFmtId="0" fontId="58" fillId="0" borderId="50" xfId="0" applyFont="1" applyBorder="1" applyAlignment="1">
      <alignment horizontal="left" indent="6"/>
    </xf>
    <xf numFmtId="3" fontId="60" fillId="0" borderId="50" xfId="0" applyNumberFormat="1" applyFont="1" applyBorder="1"/>
    <xf numFmtId="17" fontId="8" fillId="0" borderId="0" xfId="0" quotePrefix="1" applyNumberFormat="1" applyFont="1" applyAlignment="1">
      <alignment vertical="center"/>
    </xf>
    <xf numFmtId="0" fontId="7" fillId="0" borderId="14" xfId="0" applyFont="1" applyBorder="1"/>
    <xf numFmtId="0" fontId="9" fillId="0" borderId="14" xfId="0" applyFont="1" applyBorder="1"/>
    <xf numFmtId="0" fontId="20" fillId="0" borderId="14" xfId="0" applyFont="1" applyBorder="1" applyAlignment="1">
      <alignment horizontal="center" vertical="center" wrapText="1"/>
    </xf>
    <xf numFmtId="166" fontId="20" fillId="0" borderId="14" xfId="0" applyNumberFormat="1" applyFont="1" applyBorder="1"/>
    <xf numFmtId="0" fontId="52" fillId="0" borderId="14" xfId="0" applyFont="1" applyBorder="1"/>
    <xf numFmtId="0" fontId="8" fillId="2" borderId="0" xfId="0" applyFont="1" applyFill="1" applyAlignment="1">
      <alignment horizontal="left" vertical="center" indent="1"/>
    </xf>
    <xf numFmtId="0" fontId="8" fillId="0" borderId="0" xfId="0" applyFont="1" applyFill="1" applyAlignment="1">
      <alignment horizontal="center" vertical="center" wrapText="1"/>
    </xf>
    <xf numFmtId="17" fontId="23" fillId="0" borderId="0" xfId="0" quotePrefix="1" applyNumberFormat="1" applyFont="1" applyFill="1" applyBorder="1" applyAlignment="1">
      <alignment horizontal="left" vertical="center"/>
    </xf>
    <xf numFmtId="165" fontId="62" fillId="2" borderId="0" xfId="0" applyNumberFormat="1" applyFont="1" applyFill="1" applyAlignment="1">
      <alignment horizontal="right" indent="1"/>
    </xf>
    <xf numFmtId="169" fontId="8" fillId="0" borderId="0" xfId="0" applyNumberFormat="1" applyFont="1" applyAlignment="1">
      <alignment horizontal="center" vertical="center"/>
    </xf>
    <xf numFmtId="0" fontId="63" fillId="0" borderId="0" xfId="0" applyFont="1"/>
    <xf numFmtId="165" fontId="62" fillId="0" borderId="0" xfId="0" applyNumberFormat="1" applyFont="1" applyAlignment="1">
      <alignment horizontal="center" vertical="center"/>
    </xf>
    <xf numFmtId="165" fontId="65" fillId="4" borderId="0" xfId="0" applyNumberFormat="1" applyFont="1" applyFill="1" applyAlignment="1">
      <alignment horizontal="center" vertical="center"/>
    </xf>
    <xf numFmtId="165" fontId="62" fillId="2" borderId="0" xfId="0" applyNumberFormat="1" applyFont="1" applyFill="1" applyAlignment="1">
      <alignment horizontal="center" vertical="center"/>
    </xf>
    <xf numFmtId="0" fontId="15" fillId="0" borderId="0" xfId="1" applyFont="1" applyFill="1" applyAlignment="1">
      <alignment wrapText="1"/>
    </xf>
    <xf numFmtId="0" fontId="66" fillId="0" borderId="0" xfId="1" applyFont="1" applyFill="1" applyAlignment="1">
      <alignment wrapText="1"/>
    </xf>
    <xf numFmtId="0" fontId="66" fillId="0" borderId="0" xfId="1" applyFont="1" applyAlignment="1">
      <alignment wrapText="1"/>
    </xf>
    <xf numFmtId="1" fontId="9" fillId="0" borderId="0" xfId="0" applyNumberFormat="1" applyFont="1"/>
    <xf numFmtId="1" fontId="63" fillId="0" borderId="0" xfId="0" applyNumberFormat="1" applyFont="1"/>
    <xf numFmtId="0" fontId="66" fillId="0" borderId="0" xfId="1" applyFont="1" applyFill="1"/>
    <xf numFmtId="169" fontId="27" fillId="0" borderId="9" xfId="0" applyNumberFormat="1" applyFont="1" applyBorder="1" applyAlignment="1">
      <alignment horizontal="right" vertical="center"/>
    </xf>
    <xf numFmtId="169" fontId="27" fillId="0" borderId="9" xfId="0" applyNumberFormat="1" applyFont="1" applyBorder="1" applyAlignment="1">
      <alignment horizontal="right" vertical="center" wrapText="1"/>
    </xf>
    <xf numFmtId="0" fontId="13" fillId="0" borderId="0" xfId="0" applyFont="1" applyAlignment="1">
      <alignment horizontal="center"/>
    </xf>
    <xf numFmtId="0" fontId="9" fillId="0" borderId="0" xfId="0" applyFont="1" applyFill="1" applyAlignment="1"/>
    <xf numFmtId="0" fontId="12" fillId="0" borderId="0" xfId="0" applyFont="1" applyAlignment="1">
      <alignment horizontal="center"/>
    </xf>
    <xf numFmtId="0" fontId="25" fillId="0" borderId="0" xfId="0" applyFont="1" applyFill="1" applyAlignment="1">
      <alignment horizontal="left" vertical="top" wrapText="1"/>
    </xf>
    <xf numFmtId="0" fontId="25" fillId="0" borderId="12" xfId="0" applyFont="1" applyBorder="1" applyAlignment="1">
      <alignment horizontal="left" vertical="top" wrapText="1"/>
    </xf>
    <xf numFmtId="0" fontId="8" fillId="0" borderId="0" xfId="0" applyFont="1" applyAlignment="1">
      <alignment horizontal="center" vertical="center" wrapText="1"/>
    </xf>
    <xf numFmtId="0" fontId="25" fillId="0" borderId="0" xfId="0" applyFont="1" applyAlignment="1">
      <alignment horizontal="left" vertical="top" wrapText="1"/>
    </xf>
    <xf numFmtId="0" fontId="25" fillId="0" borderId="12" xfId="0" applyFont="1" applyBorder="1" applyAlignment="1">
      <alignment horizontal="left" vertical="center" wrapText="1"/>
    </xf>
    <xf numFmtId="0" fontId="27" fillId="0" borderId="12" xfId="0" applyFont="1" applyBorder="1" applyAlignment="1">
      <alignment horizontal="left" vertical="center" wrapText="1"/>
    </xf>
    <xf numFmtId="0" fontId="25" fillId="0" borderId="0" xfId="0" applyFont="1" applyAlignment="1">
      <alignment horizontal="left" vertical="center" wrapText="1"/>
    </xf>
    <xf numFmtId="0" fontId="27" fillId="0" borderId="0" xfId="0" applyFont="1" applyAlignment="1">
      <alignment horizontal="left" vertical="center" wrapText="1"/>
    </xf>
    <xf numFmtId="0" fontId="8" fillId="2" borderId="13" xfId="1" quotePrefix="1" applyNumberFormat="1" applyFont="1" applyFill="1" applyBorder="1" applyAlignment="1">
      <alignment horizontal="center"/>
    </xf>
    <xf numFmtId="0" fontId="8" fillId="2" borderId="36" xfId="1" quotePrefix="1" applyNumberFormat="1" applyFont="1" applyFill="1" applyBorder="1" applyAlignment="1">
      <alignment horizontal="center"/>
    </xf>
    <xf numFmtId="1" fontId="27" fillId="2" borderId="0" xfId="0" applyNumberFormat="1" applyFont="1" applyFill="1" applyAlignment="1">
      <alignment horizontal="center"/>
    </xf>
    <xf numFmtId="0" fontId="8" fillId="2" borderId="25" xfId="1" quotePrefix="1" applyNumberFormat="1" applyFont="1" applyFill="1" applyBorder="1" applyAlignment="1">
      <alignment horizontal="center"/>
    </xf>
    <xf numFmtId="0" fontId="8" fillId="2" borderId="26" xfId="1" quotePrefix="1" applyNumberFormat="1" applyFont="1" applyFill="1" applyBorder="1" applyAlignment="1">
      <alignment horizontal="center"/>
    </xf>
    <xf numFmtId="0" fontId="8" fillId="2" borderId="28" xfId="0" applyFont="1" applyFill="1" applyBorder="1" applyAlignment="1">
      <alignment horizontal="center" wrapText="1"/>
    </xf>
    <xf numFmtId="0" fontId="27" fillId="2" borderId="12" xfId="0" applyFont="1" applyFill="1" applyBorder="1" applyAlignment="1">
      <alignment horizontal="left" vertical="center" wrapText="1"/>
    </xf>
    <xf numFmtId="0" fontId="27" fillId="2" borderId="0" xfId="0" applyFont="1" applyFill="1" applyAlignment="1">
      <alignment horizontal="left" vertical="center" wrapText="1"/>
    </xf>
    <xf numFmtId="0" fontId="25" fillId="2" borderId="12" xfId="0" applyFont="1" applyFill="1" applyBorder="1" applyAlignment="1">
      <alignment horizontal="left" vertical="center" wrapText="1"/>
    </xf>
    <xf numFmtId="0" fontId="25" fillId="2" borderId="0" xfId="0" applyFont="1" applyFill="1" applyAlignment="1">
      <alignment horizontal="left" vertical="center" wrapText="1"/>
    </xf>
    <xf numFmtId="0" fontId="8" fillId="2" borderId="28" xfId="0" applyFont="1" applyFill="1" applyBorder="1" applyAlignment="1">
      <alignment horizontal="center"/>
    </xf>
    <xf numFmtId="0" fontId="8" fillId="0" borderId="28" xfId="0" applyFont="1" applyBorder="1" applyAlignment="1">
      <alignment horizontal="center" vertical="center"/>
    </xf>
    <xf numFmtId="0" fontId="8" fillId="2" borderId="30" xfId="0" applyFont="1" applyFill="1" applyBorder="1" applyAlignment="1">
      <alignment horizontal="right"/>
    </xf>
    <xf numFmtId="0" fontId="8" fillId="2" borderId="0" xfId="0" applyFont="1" applyFill="1" applyAlignment="1">
      <alignment horizontal="right"/>
    </xf>
    <xf numFmtId="0" fontId="8" fillId="2" borderId="27" xfId="0" applyFont="1" applyFill="1" applyBorder="1" applyAlignment="1">
      <alignment horizontal="center" vertical="center" wrapText="1"/>
    </xf>
    <xf numFmtId="0" fontId="8" fillId="2" borderId="0" xfId="0" applyFont="1" applyFill="1" applyAlignment="1">
      <alignment horizontal="center" vertical="center"/>
    </xf>
    <xf numFmtId="0" fontId="8" fillId="2" borderId="27" xfId="0" applyFont="1" applyFill="1" applyBorder="1" applyAlignment="1">
      <alignment horizontal="center" vertical="center"/>
    </xf>
    <xf numFmtId="0" fontId="8" fillId="2" borderId="10"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29"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28" xfId="0" applyFont="1" applyFill="1" applyBorder="1" applyAlignment="1">
      <alignment horizontal="center" vertical="center" wrapText="1"/>
    </xf>
    <xf numFmtId="0" fontId="8" fillId="2" borderId="39" xfId="0" applyFont="1" applyFill="1" applyBorder="1" applyAlignment="1">
      <alignment horizontal="center" vertical="center" wrapText="1"/>
    </xf>
    <xf numFmtId="0" fontId="8" fillId="2" borderId="40" xfId="0" applyFont="1" applyFill="1" applyBorder="1" applyAlignment="1">
      <alignment horizontal="center" vertical="center" wrapText="1"/>
    </xf>
    <xf numFmtId="0" fontId="8" fillId="2" borderId="41" xfId="0" applyFont="1" applyFill="1" applyBorder="1" applyAlignment="1">
      <alignment horizontal="center" vertical="center" wrapText="1"/>
    </xf>
    <xf numFmtId="0" fontId="8" fillId="2" borderId="31" xfId="0" applyFont="1" applyFill="1" applyBorder="1" applyAlignment="1">
      <alignment horizontal="center" vertical="center" wrapText="1"/>
    </xf>
    <xf numFmtId="0" fontId="8" fillId="2" borderId="0" xfId="0" applyFont="1" applyFill="1" applyBorder="1" applyAlignment="1">
      <alignment horizontal="center" vertical="center"/>
    </xf>
    <xf numFmtId="0" fontId="8" fillId="2" borderId="30" xfId="0" applyFont="1" applyFill="1" applyBorder="1" applyAlignment="1">
      <alignment horizontal="center" vertical="center"/>
    </xf>
    <xf numFmtId="0" fontId="8" fillId="2" borderId="0" xfId="0" applyFont="1" applyFill="1" applyBorder="1" applyAlignment="1">
      <alignment horizontal="center" vertical="center" wrapText="1"/>
    </xf>
    <xf numFmtId="0" fontId="8" fillId="2" borderId="30" xfId="0" applyFont="1" applyFill="1" applyBorder="1" applyAlignment="1">
      <alignment horizontal="center" vertical="center" wrapText="1"/>
    </xf>
    <xf numFmtId="0" fontId="8" fillId="0" borderId="13" xfId="0" applyFont="1" applyBorder="1" applyAlignment="1">
      <alignment horizontal="center" vertical="center"/>
    </xf>
    <xf numFmtId="0" fontId="25" fillId="0" borderId="0" xfId="0" applyFont="1" applyBorder="1" applyAlignment="1">
      <alignment horizontal="left" vertical="top"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39" fillId="0" borderId="2" xfId="0" applyFont="1" applyBorder="1" applyAlignment="1">
      <alignment horizontal="center" vertical="center" wrapText="1"/>
    </xf>
    <xf numFmtId="0" fontId="24" fillId="0" borderId="35" xfId="0" applyFont="1" applyFill="1" applyBorder="1" applyAlignment="1">
      <alignment horizontal="left" vertical="top" wrapText="1"/>
    </xf>
    <xf numFmtId="0" fontId="24" fillId="0" borderId="0" xfId="0" applyFont="1" applyFill="1" applyAlignment="1">
      <alignment horizontal="left" vertical="top" wrapText="1"/>
    </xf>
    <xf numFmtId="0" fontId="24" fillId="0" borderId="35" xfId="0" applyFont="1" applyBorder="1" applyAlignment="1">
      <alignment horizontal="left" vertical="top" wrapText="1"/>
    </xf>
    <xf numFmtId="0" fontId="24" fillId="0" borderId="0" xfId="0" applyFont="1" applyAlignment="1">
      <alignment horizontal="left" vertical="top"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23" fillId="0" borderId="0" xfId="0" applyFont="1" applyAlignment="1">
      <alignment horizontal="left" vertical="top" wrapText="1"/>
    </xf>
    <xf numFmtId="0" fontId="25" fillId="0" borderId="12" xfId="0" applyFont="1" applyFill="1" applyBorder="1" applyAlignment="1">
      <alignment horizontal="left" vertical="top" wrapText="1"/>
    </xf>
    <xf numFmtId="0" fontId="8" fillId="0" borderId="0" xfId="0" applyFont="1" applyFill="1" applyAlignment="1">
      <alignment horizontal="center" vertical="center" wrapText="1"/>
    </xf>
    <xf numFmtId="0" fontId="64" fillId="0" borderId="0" xfId="0" applyFont="1" applyBorder="1" applyAlignment="1">
      <alignment horizontal="left" vertical="top" wrapText="1"/>
    </xf>
    <xf numFmtId="0" fontId="36" fillId="0" borderId="9" xfId="0" applyFont="1" applyBorder="1" applyAlignment="1">
      <alignment horizontal="center"/>
    </xf>
    <xf numFmtId="0" fontId="25" fillId="2" borderId="9" xfId="0" applyFont="1" applyFill="1" applyBorder="1" applyAlignment="1">
      <alignment horizontal="left" vertical="center" wrapText="1"/>
    </xf>
    <xf numFmtId="0" fontId="25" fillId="2" borderId="0" xfId="0" applyFont="1" applyFill="1" applyAlignment="1">
      <alignment horizontal="left" vertical="top" wrapText="1"/>
    </xf>
    <xf numFmtId="0" fontId="46" fillId="2" borderId="0" xfId="0" applyFont="1" applyFill="1" applyBorder="1" applyAlignment="1">
      <alignment horizontal="center" vertical="center" wrapText="1"/>
    </xf>
    <xf numFmtId="0" fontId="46" fillId="2" borderId="14" xfId="0" applyFont="1" applyFill="1" applyBorder="1" applyAlignment="1">
      <alignment horizontal="center" vertical="center" wrapText="1"/>
    </xf>
    <xf numFmtId="17" fontId="46" fillId="2" borderId="0" xfId="0" applyNumberFormat="1" applyFont="1" applyFill="1" applyBorder="1" applyAlignment="1">
      <alignment horizontal="center" vertical="center" wrapText="1"/>
    </xf>
    <xf numFmtId="0" fontId="8" fillId="2" borderId="0" xfId="0" applyFont="1" applyFill="1" applyAlignment="1">
      <alignment horizontal="center" vertical="center" wrapText="1"/>
    </xf>
    <xf numFmtId="0" fontId="10" fillId="0" borderId="0" xfId="0" applyFont="1" applyAlignment="1">
      <alignment horizontal="left" wrapText="1"/>
    </xf>
    <xf numFmtId="0" fontId="10" fillId="0" borderId="12" xfId="0" applyFont="1" applyBorder="1" applyAlignment="1">
      <alignment horizontal="left" vertical="top" wrapText="1"/>
    </xf>
    <xf numFmtId="0" fontId="10" fillId="0" borderId="0" xfId="0" applyFont="1" applyBorder="1" applyAlignment="1">
      <alignment horizontal="left" vertical="top" wrapText="1"/>
    </xf>
    <xf numFmtId="0" fontId="8" fillId="0" borderId="0" xfId="0" applyFont="1" applyAlignment="1">
      <alignment horizontal="center" vertical="center"/>
    </xf>
    <xf numFmtId="0" fontId="8" fillId="0" borderId="14" xfId="0" applyFont="1" applyBorder="1" applyAlignment="1">
      <alignment horizontal="center" vertical="center"/>
    </xf>
    <xf numFmtId="0" fontId="8" fillId="0" borderId="13" xfId="0" applyFont="1" applyBorder="1" applyAlignment="1">
      <alignment horizontal="center"/>
    </xf>
    <xf numFmtId="2" fontId="24" fillId="0" borderId="51" xfId="0" applyNumberFormat="1" applyFont="1" applyBorder="1" applyAlignment="1">
      <alignment horizontal="left" wrapText="1"/>
    </xf>
    <xf numFmtId="2" fontId="61" fillId="0" borderId="51" xfId="0" applyNumberFormat="1" applyFont="1" applyBorder="1" applyAlignment="1">
      <alignment horizontal="left" wrapText="1"/>
    </xf>
    <xf numFmtId="0" fontId="29" fillId="0" borderId="0" xfId="0" applyFont="1" applyAlignment="1">
      <alignment wrapText="1"/>
    </xf>
    <xf numFmtId="0" fontId="0" fillId="0" borderId="0" xfId="0" applyAlignment="1">
      <alignment wrapText="1"/>
    </xf>
    <xf numFmtId="0" fontId="8" fillId="0" borderId="0" xfId="0" applyFont="1" applyAlignment="1">
      <alignment horizontal="center"/>
    </xf>
    <xf numFmtId="0" fontId="30" fillId="0" borderId="48" xfId="0" applyFont="1" applyBorder="1" applyAlignment="1">
      <alignment horizontal="center" vertical="center" wrapText="1"/>
    </xf>
    <xf numFmtId="0" fontId="30" fillId="0" borderId="0" xfId="0" applyFont="1" applyAlignment="1">
      <alignment horizontal="center" vertical="center" wrapText="1"/>
    </xf>
    <xf numFmtId="0" fontId="30" fillId="0" borderId="49" xfId="0" applyFont="1" applyBorder="1" applyAlignment="1">
      <alignment horizontal="center" vertical="center"/>
    </xf>
    <xf numFmtId="0" fontId="30" fillId="0" borderId="30" xfId="0" applyFont="1" applyBorder="1" applyAlignment="1">
      <alignment horizontal="center" vertical="center" wrapText="1"/>
    </xf>
    <xf numFmtId="0" fontId="30" fillId="0" borderId="27" xfId="0" applyFont="1" applyBorder="1" applyAlignment="1">
      <alignment horizontal="center" vertical="center" wrapText="1"/>
    </xf>
    <xf numFmtId="0" fontId="8" fillId="2" borderId="42" xfId="0" applyFont="1" applyFill="1" applyBorder="1" applyAlignment="1">
      <alignment horizontal="center" vertical="center" wrapText="1"/>
    </xf>
    <xf numFmtId="0" fontId="8" fillId="2" borderId="21" xfId="0" applyFont="1" applyFill="1" applyBorder="1" applyAlignment="1">
      <alignment horizontal="center" vertical="center" wrapText="1"/>
    </xf>
    <xf numFmtId="0" fontId="8" fillId="2" borderId="37"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8" fillId="2" borderId="18" xfId="0" applyFont="1" applyFill="1" applyBorder="1" applyAlignment="1">
      <alignment horizontal="center"/>
    </xf>
    <xf numFmtId="0" fontId="8" fillId="2" borderId="45" xfId="0" applyFont="1" applyFill="1" applyBorder="1" applyAlignment="1">
      <alignment horizontal="center"/>
    </xf>
    <xf numFmtId="0" fontId="18" fillId="0" borderId="0" xfId="0" applyFont="1" applyAlignment="1">
      <alignment horizontal="center" vertical="center" wrapText="1"/>
    </xf>
    <xf numFmtId="0" fontId="8" fillId="2" borderId="43" xfId="0" applyFont="1" applyFill="1" applyBorder="1" applyAlignment="1">
      <alignment horizontal="center"/>
    </xf>
    <xf numFmtId="0" fontId="8" fillId="2" borderId="44" xfId="0" applyFont="1" applyFill="1" applyBorder="1" applyAlignment="1">
      <alignment horizontal="center"/>
    </xf>
    <xf numFmtId="0" fontId="24" fillId="0" borderId="0" xfId="4" applyFont="1" applyAlignment="1">
      <alignment horizontal="left" vertical="justify"/>
    </xf>
    <xf numFmtId="0" fontId="53" fillId="0" borderId="0" xfId="0" applyFont="1" applyAlignment="1">
      <alignment horizontal="left" vertical="center" wrapText="1"/>
    </xf>
    <xf numFmtId="0" fontId="24" fillId="6" borderId="0" xfId="4" applyFont="1" applyFill="1" applyAlignment="1">
      <alignment horizontal="left" vertical="justify"/>
    </xf>
    <xf numFmtId="3" fontId="23" fillId="0" borderId="0" xfId="0" applyNumberFormat="1" applyFont="1" applyAlignment="1">
      <alignment horizontal="left" vertical="top" wrapText="1"/>
    </xf>
    <xf numFmtId="3" fontId="23" fillId="0" borderId="0" xfId="0" applyNumberFormat="1" applyFont="1" applyAlignment="1">
      <alignment horizontal="center" vertical="center"/>
    </xf>
    <xf numFmtId="0" fontId="22" fillId="0" borderId="9" xfId="0" applyFont="1" applyBorder="1" applyAlignment="1">
      <alignment horizontal="center" vertical="center"/>
    </xf>
    <xf numFmtId="0" fontId="22" fillId="0" borderId="0" xfId="0" applyFont="1" applyAlignment="1">
      <alignment horizontal="center" vertical="center"/>
    </xf>
    <xf numFmtId="0" fontId="22" fillId="0" borderId="14" xfId="0" applyFont="1" applyBorder="1" applyAlignment="1">
      <alignment horizontal="center" vertical="center"/>
    </xf>
    <xf numFmtId="0" fontId="22" fillId="4" borderId="9" xfId="0" applyFont="1" applyFill="1" applyBorder="1" applyAlignment="1">
      <alignment horizontal="center" vertical="top"/>
    </xf>
    <xf numFmtId="0" fontId="24" fillId="0" borderId="35" xfId="4" applyFont="1" applyBorder="1" applyAlignment="1">
      <alignment horizontal="left" vertical="justify"/>
    </xf>
    <xf numFmtId="0" fontId="24" fillId="0" borderId="0" xfId="4" applyFont="1" applyAlignment="1">
      <alignment horizontal="left" vertical="top" wrapText="1"/>
    </xf>
    <xf numFmtId="0" fontId="24" fillId="0" borderId="0" xfId="4" applyFont="1" applyAlignment="1">
      <alignment horizontal="left" vertical="top"/>
    </xf>
    <xf numFmtId="0" fontId="8" fillId="0" borderId="2" xfId="0" applyFont="1" applyBorder="1" applyAlignment="1">
      <alignment horizontal="center"/>
    </xf>
    <xf numFmtId="0" fontId="19" fillId="0" borderId="0" xfId="0" applyFont="1" applyAlignment="1">
      <alignment horizontal="left" vertical="top" wrapText="1"/>
    </xf>
    <xf numFmtId="0" fontId="10" fillId="0" borderId="0" xfId="0" applyFont="1" applyAlignment="1">
      <alignment horizontal="left" vertical="top" wrapText="1"/>
    </xf>
    <xf numFmtId="0" fontId="7" fillId="0" borderId="0" xfId="0" applyFont="1" applyAlignment="1">
      <alignment horizontal="left"/>
    </xf>
    <xf numFmtId="0" fontId="8" fillId="0" borderId="46" xfId="0" applyFont="1" applyBorder="1" applyAlignment="1">
      <alignment horizontal="center" vertical="center" wrapText="1"/>
    </xf>
    <xf numFmtId="0" fontId="29" fillId="0" borderId="12" xfId="0" applyFont="1" applyBorder="1" applyAlignment="1">
      <alignment horizontal="left" vertical="top" wrapText="1"/>
    </xf>
    <xf numFmtId="0" fontId="29" fillId="0" borderId="0" xfId="0" applyFont="1" applyAlignment="1">
      <alignment horizontal="left" vertical="top" wrapText="1"/>
    </xf>
    <xf numFmtId="0" fontId="17" fillId="0" borderId="52" xfId="0" applyFont="1" applyBorder="1"/>
    <xf numFmtId="169" fontId="10" fillId="0" borderId="52" xfId="0" applyNumberFormat="1" applyFont="1" applyBorder="1"/>
    <xf numFmtId="0" fontId="19" fillId="0" borderId="0" xfId="0" applyFont="1" applyBorder="1" applyAlignment="1">
      <alignment horizontal="left" indent="1"/>
    </xf>
    <xf numFmtId="169" fontId="10" fillId="0" borderId="0" xfId="0" applyNumberFormat="1" applyFont="1" applyBorder="1"/>
  </cellXfs>
  <cellStyles count="22">
    <cellStyle name="Hiperligação" xfId="1" builtinId="8"/>
    <cellStyle name="Normal" xfId="0" builtinId="0"/>
    <cellStyle name="Normal 11" xfId="7" xr:uid="{00000000-0005-0000-0000-000002000000}"/>
    <cellStyle name="Normal 2" xfId="4" xr:uid="{00000000-0005-0000-0000-000003000000}"/>
    <cellStyle name="Normal 2 10" xfId="15" xr:uid="{00000000-0005-0000-0000-000004000000}"/>
    <cellStyle name="Normal 2 2" xfId="5" xr:uid="{00000000-0005-0000-0000-000005000000}"/>
    <cellStyle name="Normal 2 2 2" xfId="3" xr:uid="{00000000-0005-0000-0000-000006000000}"/>
    <cellStyle name="Normal 2 2 2 2" xfId="9" xr:uid="{00000000-0005-0000-0000-000007000000}"/>
    <cellStyle name="Normal 2 3" xfId="8" xr:uid="{00000000-0005-0000-0000-000008000000}"/>
    <cellStyle name="Normal 2 3 2" xfId="19" xr:uid="{6743C5C0-58E1-4977-A703-36A63B6ADB13}"/>
    <cellStyle name="Normal 24" xfId="12" xr:uid="{00000000-0005-0000-0000-000009000000}"/>
    <cellStyle name="Normal 3" xfId="2" xr:uid="{00000000-0005-0000-0000-00000A000000}"/>
    <cellStyle name="Normal 3 2" xfId="6" xr:uid="{00000000-0005-0000-0000-00000B000000}"/>
    <cellStyle name="Normal 3 2 2" xfId="13" xr:uid="{00000000-0005-0000-0000-00000C000000}"/>
    <cellStyle name="Normal 5 3" xfId="16" xr:uid="{00000000-0005-0000-0000-00000D000000}"/>
    <cellStyle name="PERCENT" xfId="20" xr:uid="{00000000-0005-0000-0000-00000F000000}"/>
    <cellStyle name="Percentagem 2" xfId="10" xr:uid="{00000000-0005-0000-0000-000011000000}"/>
    <cellStyle name="Percentagem 3" xfId="17" xr:uid="{0A841BDB-1113-45CE-91C6-AF24E72695A2}"/>
    <cellStyle name="Vírgula" xfId="14" builtinId="3"/>
    <cellStyle name="Vírgula 2" xfId="11" xr:uid="{00000000-0005-0000-0000-000013000000}"/>
    <cellStyle name="Vírgula 3" xfId="18" xr:uid="{F4512CAC-E696-4CD7-A03B-5C8C4FF40772}"/>
    <cellStyle name="Vírgula 4" xfId="21" xr:uid="{3199BA92-E7A7-4F4F-B3E8-2A7033C41EBD}"/>
  </cellStyles>
  <dxfs count="0"/>
  <tableStyles count="0" defaultTableStyle="TableStyleMedium2" defaultPivotStyle="PivotStyleLight16"/>
  <colors>
    <mruColors>
      <color rgb="FF92D050"/>
      <color rgb="FF76F6AD"/>
      <color rgb="FFD6FE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7496175</xdr:colOff>
      <xdr:row>0</xdr:row>
      <xdr:rowOff>219075</xdr:rowOff>
    </xdr:from>
    <xdr:ext cx="2955925" cy="869315"/>
    <xdr:pic>
      <xdr:nvPicPr>
        <xdr:cNvPr id="3" name="Picture 3" descr="C:\Users\cmarinheiro\Dropbox\CFP\modelos\CFP-descricao.jpg">
          <a:extLst>
            <a:ext uri="{FF2B5EF4-FFF2-40B4-BE49-F238E27FC236}">
              <a16:creationId xmlns:a16="http://schemas.microsoft.com/office/drawing/2014/main" id="{94882877-F68D-4841-8CF7-27EDAE5F2665}"/>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50175" y="219075"/>
          <a:ext cx="2955925" cy="862965"/>
        </a:xfrm>
        <a:prstGeom prst="rect">
          <a:avLst/>
        </a:prstGeom>
        <a:noFill/>
        <a:ln>
          <a:noFill/>
        </a:ln>
      </xdr:spPr>
    </xdr:pic>
    <xdr:clientData/>
  </xdr:oneCellAnchor>
</xdr:wsDr>
</file>

<file path=xl/theme/theme1.xml><?xml version="1.0" encoding="utf-8"?>
<a:theme xmlns:a="http://schemas.openxmlformats.org/drawingml/2006/main" name="Office Theme">
  <a:themeElements>
    <a:clrScheme name="CFP 2020">
      <a:dk1>
        <a:srgbClr val="000000"/>
      </a:dk1>
      <a:lt1>
        <a:srgbClr val="FFFFFF"/>
      </a:lt1>
      <a:dk2>
        <a:srgbClr val="E17E61"/>
      </a:dk2>
      <a:lt2>
        <a:srgbClr val="9E3223"/>
      </a:lt2>
      <a:accent1>
        <a:srgbClr val="4472C4"/>
      </a:accent1>
      <a:accent2>
        <a:srgbClr val="7567AB"/>
      </a:accent2>
      <a:accent3>
        <a:srgbClr val="68AAA1"/>
      </a:accent3>
      <a:accent4>
        <a:srgbClr val="A96999"/>
      </a:accent4>
      <a:accent5>
        <a:srgbClr val="89A337"/>
      </a:accent5>
      <a:accent6>
        <a:srgbClr val="E2A760"/>
      </a:accent6>
      <a:hlink>
        <a:srgbClr val="9E3223"/>
      </a:hlink>
      <a:folHlink>
        <a:srgbClr val="E17E61"/>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hyperlink" Target="http://smi.ine.pt/Versao/Detalhes/554" TargetMode="External"/><Relationship Id="rId1" Type="http://schemas.openxmlformats.org/officeDocument/2006/relationships/hyperlink" Target="http://smi.ine.pt/Versao/Detalhes/554"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
    <pageSetUpPr fitToPage="1"/>
  </sheetPr>
  <dimension ref="A1:I49"/>
  <sheetViews>
    <sheetView showGridLines="0" tabSelected="1" zoomScaleNormal="100" workbookViewId="0"/>
  </sheetViews>
  <sheetFormatPr defaultColWidth="9.453125" defaultRowHeight="13.5" x14ac:dyDescent="0.25"/>
  <cols>
    <col min="1" max="1" width="3.54296875" style="2" customWidth="1"/>
    <col min="2" max="3" width="125.54296875" style="2" customWidth="1"/>
    <col min="4" max="16384" width="9.453125" style="2"/>
  </cols>
  <sheetData>
    <row r="1" spans="1:3" ht="20.25" customHeight="1" x14ac:dyDescent="0.25">
      <c r="B1" s="453"/>
      <c r="C1" s="453"/>
    </row>
    <row r="2" spans="1:3" ht="16.5" customHeight="1" x14ac:dyDescent="0.25">
      <c r="B2" s="453"/>
      <c r="C2" s="453"/>
    </row>
    <row r="3" spans="1:3" ht="16.5" customHeight="1" x14ac:dyDescent="0.25">
      <c r="B3" s="453"/>
      <c r="C3" s="453"/>
    </row>
    <row r="4" spans="1:3" ht="16.5" customHeight="1" x14ac:dyDescent="0.25">
      <c r="B4" s="453"/>
      <c r="C4" s="453"/>
    </row>
    <row r="5" spans="1:3" ht="16.5" customHeight="1" x14ac:dyDescent="0.25">
      <c r="B5" s="453"/>
      <c r="C5" s="453"/>
    </row>
    <row r="6" spans="1:3" ht="10.5" customHeight="1" x14ac:dyDescent="0.25">
      <c r="B6" s="453"/>
      <c r="C6" s="453"/>
    </row>
    <row r="7" spans="1:3" ht="20.25" customHeight="1" x14ac:dyDescent="0.35">
      <c r="B7" s="451" t="s">
        <v>426</v>
      </c>
      <c r="C7" s="451"/>
    </row>
    <row r="8" spans="1:3" ht="20.25" customHeight="1" x14ac:dyDescent="0.35">
      <c r="B8" s="451" t="s">
        <v>427</v>
      </c>
      <c r="C8" s="451"/>
    </row>
    <row r="9" spans="1:3" x14ac:dyDescent="0.25">
      <c r="B9" s="452"/>
      <c r="C9" s="452"/>
    </row>
    <row r="10" spans="1:3" x14ac:dyDescent="0.25">
      <c r="A10" s="4"/>
      <c r="B10" s="3" t="s">
        <v>0</v>
      </c>
      <c r="C10" s="3" t="s">
        <v>1</v>
      </c>
    </row>
    <row r="11" spans="1:3" x14ac:dyDescent="0.25">
      <c r="A11" s="5"/>
      <c r="B11" s="9" t="s">
        <v>183</v>
      </c>
      <c r="C11" s="9" t="s">
        <v>194</v>
      </c>
    </row>
    <row r="12" spans="1:3" x14ac:dyDescent="0.25">
      <c r="A12" s="5"/>
      <c r="B12" s="9" t="s">
        <v>858</v>
      </c>
      <c r="C12" s="9" t="s">
        <v>859</v>
      </c>
    </row>
    <row r="13" spans="1:3" x14ac:dyDescent="0.25">
      <c r="A13" s="4"/>
      <c r="B13" s="9" t="s">
        <v>833</v>
      </c>
      <c r="C13" s="9" t="s">
        <v>847</v>
      </c>
    </row>
    <row r="14" spans="1:3" x14ac:dyDescent="0.25">
      <c r="A14" s="4"/>
      <c r="B14" s="9" t="s">
        <v>834</v>
      </c>
      <c r="C14" s="9" t="s">
        <v>848</v>
      </c>
    </row>
    <row r="15" spans="1:3" x14ac:dyDescent="0.25">
      <c r="A15" s="4"/>
      <c r="B15" s="9" t="s">
        <v>880</v>
      </c>
      <c r="C15" s="9" t="s">
        <v>849</v>
      </c>
    </row>
    <row r="16" spans="1:3" x14ac:dyDescent="0.25">
      <c r="A16" s="4"/>
      <c r="B16" s="9" t="s">
        <v>835</v>
      </c>
      <c r="C16" s="9" t="s">
        <v>850</v>
      </c>
    </row>
    <row r="17" spans="1:3" x14ac:dyDescent="0.25">
      <c r="A17" s="4"/>
      <c r="B17" s="9" t="s">
        <v>836</v>
      </c>
      <c r="C17" s="9" t="s">
        <v>851</v>
      </c>
    </row>
    <row r="18" spans="1:3" x14ac:dyDescent="0.25">
      <c r="A18" s="4"/>
      <c r="B18" s="9" t="s">
        <v>837</v>
      </c>
      <c r="C18" s="9" t="s">
        <v>852</v>
      </c>
    </row>
    <row r="19" spans="1:3" x14ac:dyDescent="0.25">
      <c r="A19" s="4"/>
      <c r="B19" s="9" t="s">
        <v>838</v>
      </c>
      <c r="C19" s="9" t="s">
        <v>853</v>
      </c>
    </row>
    <row r="20" spans="1:3" x14ac:dyDescent="0.25">
      <c r="A20" s="4"/>
      <c r="B20" s="9" t="s">
        <v>839</v>
      </c>
      <c r="C20" s="9" t="s">
        <v>854</v>
      </c>
    </row>
    <row r="21" spans="1:3" x14ac:dyDescent="0.25">
      <c r="A21" s="4"/>
      <c r="B21" s="9" t="s">
        <v>840</v>
      </c>
      <c r="C21" s="9" t="s">
        <v>855</v>
      </c>
    </row>
    <row r="22" spans="1:3" x14ac:dyDescent="0.25">
      <c r="A22" s="4"/>
      <c r="B22" s="9" t="s">
        <v>841</v>
      </c>
      <c r="C22" s="9" t="s">
        <v>856</v>
      </c>
    </row>
    <row r="23" spans="1:3" x14ac:dyDescent="0.25">
      <c r="A23" s="4"/>
      <c r="B23" s="9" t="s">
        <v>842</v>
      </c>
      <c r="C23" s="9" t="s">
        <v>857</v>
      </c>
    </row>
    <row r="24" spans="1:3" x14ac:dyDescent="0.25">
      <c r="A24" s="4"/>
      <c r="B24" s="9" t="s">
        <v>843</v>
      </c>
      <c r="C24" s="9" t="s">
        <v>846</v>
      </c>
    </row>
    <row r="25" spans="1:3" x14ac:dyDescent="0.25">
      <c r="A25" s="4"/>
      <c r="B25" s="9" t="s">
        <v>844</v>
      </c>
      <c r="C25" s="9" t="s">
        <v>845</v>
      </c>
    </row>
    <row r="26" spans="1:3" x14ac:dyDescent="0.25">
      <c r="A26" s="4"/>
      <c r="B26" s="9" t="s">
        <v>881</v>
      </c>
      <c r="C26" s="9" t="s">
        <v>892</v>
      </c>
    </row>
    <row r="27" spans="1:3" x14ac:dyDescent="0.25">
      <c r="A27" s="4"/>
      <c r="B27" s="9" t="s">
        <v>882</v>
      </c>
      <c r="C27" s="443" t="s">
        <v>883</v>
      </c>
    </row>
    <row r="28" spans="1:3" x14ac:dyDescent="0.25">
      <c r="A28" s="4"/>
      <c r="B28" s="443" t="s">
        <v>884</v>
      </c>
      <c r="C28" s="443" t="s">
        <v>885</v>
      </c>
    </row>
    <row r="29" spans="1:3" x14ac:dyDescent="0.25">
      <c r="A29" s="4"/>
      <c r="B29" s="443" t="s">
        <v>886</v>
      </c>
      <c r="C29" s="444" t="s">
        <v>893</v>
      </c>
    </row>
    <row r="30" spans="1:3" x14ac:dyDescent="0.25">
      <c r="A30" s="4"/>
      <c r="B30" s="445" t="s">
        <v>887</v>
      </c>
      <c r="C30" s="445" t="s">
        <v>888</v>
      </c>
    </row>
    <row r="31" spans="1:3" x14ac:dyDescent="0.25">
      <c r="A31" s="4"/>
      <c r="B31" s="445" t="s">
        <v>889</v>
      </c>
      <c r="C31" s="445" t="s">
        <v>890</v>
      </c>
    </row>
    <row r="32" spans="1:3" x14ac:dyDescent="0.25">
      <c r="A32" s="4"/>
      <c r="B32" s="9"/>
      <c r="C32" s="9"/>
    </row>
    <row r="33" spans="1:9" x14ac:dyDescent="0.25">
      <c r="A33" s="4"/>
      <c r="B33" s="6" t="s">
        <v>2</v>
      </c>
      <c r="C33" s="6" t="s">
        <v>3</v>
      </c>
      <c r="E33" s="15"/>
      <c r="F33" s="15"/>
      <c r="G33" s="15"/>
      <c r="H33" s="15"/>
      <c r="I33" s="15"/>
    </row>
    <row r="34" spans="1:9" x14ac:dyDescent="0.25">
      <c r="A34" s="4"/>
      <c r="B34" s="9" t="s">
        <v>7</v>
      </c>
      <c r="C34" s="443" t="s">
        <v>9</v>
      </c>
      <c r="E34" s="15"/>
      <c r="F34" s="15"/>
      <c r="G34" s="15"/>
      <c r="H34" s="15"/>
      <c r="I34" s="15"/>
    </row>
    <row r="35" spans="1:9" x14ac:dyDescent="0.25">
      <c r="A35" s="4"/>
      <c r="B35" s="9" t="s">
        <v>6</v>
      </c>
      <c r="C35" s="443" t="s">
        <v>10</v>
      </c>
      <c r="E35" s="15"/>
      <c r="F35" s="15"/>
      <c r="G35" s="15"/>
      <c r="H35" s="15"/>
      <c r="I35" s="15"/>
    </row>
    <row r="36" spans="1:9" x14ac:dyDescent="0.25">
      <c r="A36" s="4"/>
      <c r="B36" s="9" t="s">
        <v>8</v>
      </c>
      <c r="C36" s="443" t="s">
        <v>11</v>
      </c>
      <c r="E36" s="15"/>
      <c r="F36" s="15"/>
      <c r="G36" s="15"/>
      <c r="H36" s="15"/>
      <c r="I36" s="15"/>
    </row>
    <row r="37" spans="1:9" x14ac:dyDescent="0.25">
      <c r="A37" s="4"/>
      <c r="B37" s="9" t="s">
        <v>268</v>
      </c>
      <c r="C37" s="443" t="s">
        <v>269</v>
      </c>
      <c r="E37" s="15"/>
      <c r="F37" s="15"/>
      <c r="G37" s="15"/>
      <c r="H37" s="15"/>
      <c r="I37" s="15"/>
    </row>
    <row r="38" spans="1:9" x14ac:dyDescent="0.25">
      <c r="A38" s="4"/>
      <c r="B38" s="9" t="s">
        <v>464</v>
      </c>
      <c r="C38" s="443" t="s">
        <v>879</v>
      </c>
      <c r="E38" s="15"/>
      <c r="F38" s="15"/>
      <c r="G38" s="15"/>
      <c r="H38" s="15"/>
      <c r="I38" s="15"/>
    </row>
    <row r="39" spans="1:9" x14ac:dyDescent="0.25">
      <c r="A39" s="4"/>
      <c r="B39" s="9" t="s">
        <v>456</v>
      </c>
      <c r="C39" s="443" t="s">
        <v>460</v>
      </c>
      <c r="E39" s="15"/>
      <c r="F39" s="15"/>
      <c r="G39" s="15"/>
      <c r="H39" s="15"/>
      <c r="I39" s="15"/>
    </row>
    <row r="40" spans="1:9" x14ac:dyDescent="0.25">
      <c r="A40" s="4"/>
      <c r="B40" s="9" t="s">
        <v>690</v>
      </c>
      <c r="C40" s="443" t="s">
        <v>691</v>
      </c>
      <c r="E40" s="15"/>
      <c r="F40" s="15"/>
      <c r="G40" s="15"/>
      <c r="H40" s="15"/>
      <c r="I40" s="15"/>
    </row>
    <row r="41" spans="1:9" x14ac:dyDescent="0.25">
      <c r="B41" s="448" t="s">
        <v>457</v>
      </c>
      <c r="C41" s="448" t="s">
        <v>461</v>
      </c>
    </row>
    <row r="42" spans="1:9" x14ac:dyDescent="0.25">
      <c r="B42" s="9" t="s">
        <v>458</v>
      </c>
      <c r="C42" s="9" t="s">
        <v>462</v>
      </c>
    </row>
    <row r="43" spans="1:9" x14ac:dyDescent="0.25">
      <c r="B43" s="9" t="s">
        <v>459</v>
      </c>
      <c r="C43" s="9" t="s">
        <v>463</v>
      </c>
    </row>
    <row r="44" spans="1:9" x14ac:dyDescent="0.25">
      <c r="B44" s="9" t="s">
        <v>891</v>
      </c>
      <c r="C44" s="9" t="s">
        <v>686</v>
      </c>
    </row>
    <row r="45" spans="1:9" x14ac:dyDescent="0.25">
      <c r="B45" s="9" t="s">
        <v>694</v>
      </c>
      <c r="C45" s="443" t="s">
        <v>695</v>
      </c>
    </row>
    <row r="46" spans="1:9" x14ac:dyDescent="0.25">
      <c r="B46" s="448" t="s">
        <v>899</v>
      </c>
      <c r="C46" s="444" t="s">
        <v>900</v>
      </c>
    </row>
    <row r="47" spans="1:9" x14ac:dyDescent="0.25">
      <c r="A47" s="15"/>
      <c r="B47" s="448" t="s">
        <v>692</v>
      </c>
      <c r="C47" s="444" t="s">
        <v>693</v>
      </c>
    </row>
    <row r="48" spans="1:9" x14ac:dyDescent="0.25">
      <c r="B48" s="15"/>
      <c r="C48" s="15"/>
    </row>
    <row r="49" spans="2:3" x14ac:dyDescent="0.25">
      <c r="B49" s="15"/>
      <c r="C49" s="15"/>
    </row>
  </sheetData>
  <mergeCells count="4">
    <mergeCell ref="B7:C7"/>
    <mergeCell ref="B8:C8"/>
    <mergeCell ref="B9:C9"/>
    <mergeCell ref="B1:C6"/>
  </mergeCells>
  <hyperlinks>
    <hyperlink ref="B41" location="'Quadro 8_Table 8'!A1" display="Quadro 8 - Contributos para a evolução da dívida de Maastricht (em % do PIB)" xr:uid="{B3130B70-757C-4D40-B263-5C39EB680DBE}"/>
    <hyperlink ref="B46" location="Quadro_13_Table_13!A1" display="Quadro 13 - Medidas temporárias e medidas não recorrentes (em % do PIB)" xr:uid="{A40A96E3-C644-43AB-99C6-E30E435A7CC3}"/>
    <hyperlink ref="B47" location="'Quadro 14_Table 14'!A1" display="Quadro 14 - Cenário orçamental do CFP ajustado de medidas temporárias e medidas não recorrentes (em % do PIB)" xr:uid="{1365832A-8DC6-4000-B980-1C23F7053131}"/>
    <hyperlink ref="B36" location="'Quadro 3_Table 3'!A1" display="Quadro 3 - Outras projeções e previsões macroeconómicas para a economia portuguesa" xr:uid="{2CEF1F2F-C306-487B-864D-B0120282DE44}"/>
    <hyperlink ref="B37" location="'Quadro 4_Table 4'!A1" display="Quadro 4 - Cenário orçamental do CFP (em % do PIB)" xr:uid="{302654F8-6BF9-43E6-BD38-A2722CD98A6E}"/>
    <hyperlink ref="B39" location="'Quadro 6_Table 6'!A1" display="Quadro 6 - Cenário orçamental do CFP (em % do PIB)" xr:uid="{1106577C-36DB-4EDB-AF48-B060F6E67812}"/>
    <hyperlink ref="B40" location="'Quadro 7_Table 7'!A1" display="Quadro 7 - Principais medidas de política orçamental consideradas na projeção do CFP" xr:uid="{AB152C18-F397-4641-8487-4255AD12BF9F}"/>
    <hyperlink ref="B34" location="'Quadro 1_Table 1'!A1" display="Quadro 1 - Cenário macroeconómico do CFP" xr:uid="{39E97296-499F-4295-B224-367EFE2BC0DD}"/>
    <hyperlink ref="B35" location="'Quadro 2_Table 2'!A1" display="Quadro 2 - Hipóteses técnicas para o enquadramento externo" xr:uid="{9B762D99-4B3A-4D81-AA8D-7945886AE6B6}"/>
    <hyperlink ref="C41" location="'Quadro 8_Table 8'!A1" display="Table 8 - Contributions to Maastricht debt developments (as % of GDP)" xr:uid="{A898FBA9-0290-4DB4-9DAF-CC889858B4BB}"/>
    <hyperlink ref="C40" location="'Quadro 7_Table 7'!A1" display="Table 7 - Main fiscal policy measures considered in the CFP projection" xr:uid="{E3604E66-B632-4E37-8F83-4C36C692D2A8}"/>
    <hyperlink ref="C39" location="'Quadro 6_Table 6'!A1" display="Table 6 - CFP budgetary scenario (in% of GDP)" xr:uid="{73197ACA-70AF-4F67-9274-A039F692A7AC}"/>
    <hyperlink ref="C37" location="'Quadro 4_Table 4'!A1" display="Table 4 - CFP Budgetary Framework (in % of GDP)" xr:uid="{4BC99870-C345-4747-BF2F-85B35E130211}"/>
    <hyperlink ref="C36" location="'Quadro 3_Table 3'!A1" display="Table 3 - Other macroeconomic projections and forecasts for the Portuguese economy" xr:uid="{C2541E89-8247-4886-A1AF-83116CE24410}"/>
    <hyperlink ref="C35" location="'Quadro 2_Table 2'!A1" display="Table 2 - Technical assumptions for the external economic environment" xr:uid="{852DF173-36ED-4F1C-8FE8-FF0A106DFD20}"/>
    <hyperlink ref="C34" location="'Quadro 1_Table 1'!A1" display="Table 1 - CFP macroeconomic scenario" xr:uid="{AD323A40-A0D8-4950-A0F3-FE9222E24276}"/>
    <hyperlink ref="C46" location="Quadro_13_Table_13!A1" display="Table 13 - Temporary measures and one-off measures (as % of GDP)" xr:uid="{0A922DFC-43AF-428A-8FE6-002FBF8912AA}"/>
    <hyperlink ref="C47" location="'Quadro 14_Table 14'!A1" display="Table 14 - CFP adjusted Budgetary Framework (in % of GDP)" xr:uid="{DEFA8634-3A00-40F2-889E-4B83ECC73F12}"/>
    <hyperlink ref="B45" location="'Quadro 12_Table 12'!A1" display="Quadro 12 - Cenário orçamental do CFP ajustado de medidas temporárias e medidas não recorrentes (em % do PIB)" xr:uid="{207BDDDF-961A-4C8F-A2C7-42606C37B7BD}"/>
    <hyperlink ref="C45" location="'Quadro 12_Table 12'!A1" display="Table 12 - CFP adjusted Budgetary Framework (in % of GDP)" xr:uid="{DD69714B-AD6F-4BB2-AEF8-A1DD609ED082}"/>
    <hyperlink ref="B38" location="'Quadro 5_Table 5'!A1" display="Quadro 5 - Desvios de projeção do CFP em 2020" xr:uid="{BF6CA52D-A043-49E9-9777-8095F3BFE857}"/>
    <hyperlink ref="C38" location="'Quadro 5_Table 5'!A1" display="Table 5 - CFP forecast errors in 2020" xr:uid="{CA57C5D0-318E-48D1-8DDA-9F7C69E92E10}"/>
    <hyperlink ref="C42" location="'Quadro 9_Table 9'!A1" display="Table 9 - Credit lines guaranteed by the General Government as part of the response to COVID-19 (in M€, except otherwise indicated)" xr:uid="{810716CC-F7A8-4458-BE14-8242FB1747EC}"/>
    <hyperlink ref="C43" location="'Quadro 10_Table 10'!A1" display="Table 10 - Characterization of guarantees issued under COVID-19 credit lines (by size of companies and economic activity)" xr:uid="{CBE07216-2107-45B4-942B-77E0AA8A385F}"/>
    <hyperlink ref="B42" location="'Quadro 9_Table 9'!A1" display="Quadro 9 - Linhas de crédito com garantias das Administrações Públicas no âmbito da resposta à COVID-19 (em M€, exceto quando indicado)" xr:uid="{1E609B5C-6163-4729-A1EC-0C40A9C8077D}"/>
    <hyperlink ref="B43" location="'Quadro 10_Table 10'!A1" display="Quadro 10 - Caracterização das garantias emitidas ao abrigo de linhas de crédito COVID-19 (por dimensão das empresas e CAE)" xr:uid="{53BD00A8-DCA3-45F8-95D1-110462896FEF}"/>
    <hyperlink ref="C44" location="'Quadro 11_Table 11'!A1" display="Table 11 - Loans in moratorium by stages of impairment,  by banking group, 31.12.2020" xr:uid="{F4C2FDE3-302F-4329-AA12-8A0167EB1DDE}"/>
    <hyperlink ref="B44" location="'Quadro 11_Table 11'!A1" display="Quadro 11 – Empréstimos em moratória por fase de imparidade, por grupo bancário, em 31.12.2020" xr:uid="{4CDF1E52-039F-41D2-8EC1-2AE3076144CA}"/>
    <hyperlink ref="B11" location="'Gráfico 1_Chart 1'!A1" display="Gráfico 1 - Crescimento do PIB e contributos nos cenários do CFP (volume)" xr:uid="{10C7B332-7767-441A-8316-52BD432B61FC}"/>
    <hyperlink ref="C17" location="'Gráfico 7_Chart 7'!A1" display="Chart 7 - GDP YoY change in volume and contributions" xr:uid="{92DD0C74-D5C7-43CF-9717-7939AFCB1263}"/>
    <hyperlink ref="C11" location="'Gráfico 1_Chart 1'!A1" display="Chart 1 - GDP growth and contributions in CFP's scenarios (volume)" xr:uid="{9C6C38DC-6921-4D59-B074-4CFC7F3C4A18}"/>
    <hyperlink ref="B17" location="'Gráfico 7_Chart 7'!A1" display="Gráfico 7 - Taxa de variação homóloga do PIB em volume e contributos" xr:uid="{0ABC9329-9848-4CA1-A322-1B76C855C7C1}"/>
    <hyperlink ref="B18" location="'Gráfico 8_Chart 8'!A1" display="Gráfico 8 - PIB em volume (2019-2025)" xr:uid="{D09E5C7D-4085-4ADF-8686-5105A115399C}"/>
    <hyperlink ref="B19" location="'Gráfico 9_Chart 9'!A1" display="Gráfico 9 - Consumo privado e FBCF (2020-2025)" xr:uid="{A0682454-2F20-48A4-993C-BC148ABEF7AF}"/>
    <hyperlink ref="B20" location="'Gráfico 10_Chart 10'!A1" display="Gráfico 10 - Exportações e importações (2020-2025)" xr:uid="{C5558BD7-A7C3-473A-861A-87D4F44C12D8}"/>
    <hyperlink ref="B21" location="'Gráfico 11_Chart 11'!A1" display="Gráfico 11 - Indicadores de preços (2020-2025)" xr:uid="{7CB4D9C6-6636-4DF8-B472-5F1B09FC70EF}"/>
    <hyperlink ref="B22" location="'Gráfico 12_Chart 12'!A1" display="Gráfico 12 - Indicadores do mercado de trabalho (2020-2025)" xr:uid="{B5BB6502-CA19-4E5D-B7B0-81667A94789C}"/>
    <hyperlink ref="B23" location="'Gráfico 13_Chart 13'!A1" display="Gráfico 13 - Sector externo (2020-2025)" xr:uid="{5C8549E2-9966-4276-90C9-F32C788BABB6}"/>
    <hyperlink ref="B24" location="'Gráfico 14_Chart 14'!A1" display="Gráfico 14 - Composição do crescimento do produto potencial" xr:uid="{7B6B133E-2962-4AB4-9269-33AD1AEA4B33}"/>
    <hyperlink ref="B25" location="'Gráfico 15_Chart 15'!A1" display="Gráfico 15 - Hiato do produto (% produto potencial)" xr:uid="{15B708DE-7125-4CAF-B8D4-F1BEFC5545E8}"/>
    <hyperlink ref="C18" location="'Gráfico 8_Chart 8'!A1" display="Chart 8 - GDP in volume (2019-2025)" xr:uid="{56EFE4AE-E134-44D5-BCFB-328C994ADB8D}"/>
    <hyperlink ref="C20" location="'Gráfico 10_Chart 10'!A1" display="Chart 10 - Exports and imports (2020-2025)" xr:uid="{DCBF1CB8-B5BD-4310-9861-3ABFB59EAF59}"/>
    <hyperlink ref="C19" location="'Gráfico 9_Chart 9'!A1" display="Chart 9 - Private consumption and GFCF (2020-2025)" xr:uid="{5B1DF17E-D765-486D-B059-395B21508BDE}"/>
    <hyperlink ref="C21" location="'Gráfico 11_Chart 11'!A1" display="Chart 11 - Price indicators (2020-2025)" xr:uid="{0CE3788C-283F-4FD2-AF01-D1A79A602081}"/>
    <hyperlink ref="C22" location="'Gráfico 12_Chart 12'!A1" display="Chart 12 - Labour market indicators (2020-2025)" xr:uid="{9CC0680B-C075-4C10-A373-FBF2660860E5}"/>
    <hyperlink ref="C23" location="'Gráfico 13_Chart 13'!A1" display="Chart 13 - External sector (2020-2025)" xr:uid="{F3B985AF-D1D7-49FC-A428-EB51F5230FDD}"/>
    <hyperlink ref="C24" location="'Gráfico 14_Chart 14'!A1" display="Chart 14 - Potential output growth composition" xr:uid="{E40285AA-BC5A-43FF-8F5D-FE94843C3BF4}"/>
    <hyperlink ref="C25" location="'Gráfico 15_Chart 15'!A1" display="Chart 15 - Output gap (% potential output)" xr:uid="{59B1BADF-930E-4241-8D4C-CC5C87CC0BA1}"/>
    <hyperlink ref="B13" location="'Gráfico 3_Chart 3'!A1" display="Gráfico 3 - Previsões para o crescimento do PIB em volume mundial e dos principais parceiros comerciais portugueses (%)" xr:uid="{33751E51-A18A-472D-9F4F-3EAB281B72CD}"/>
    <hyperlink ref="B14" location="'Gráfico 4_Chart 4'!A1" display="Gráfico 4 - Previsões para a economia da área do euro" xr:uid="{9C48CC8C-339E-452E-93DE-75A22AAE2FF6}"/>
    <hyperlink ref="B15" location="'Gráfico 5_Chart 5'!A1" display="Gráfico 5 - Exportações portuguesas de bens e procura externa " xr:uid="{BDDF44FA-1085-4CBA-A102-7491A43F1F9C}"/>
    <hyperlink ref="B16" location="'Gráfico 6_Chart 6'!A1" display="Gráfico 6 - Taxa Euribor a 3 meses, taxas de câmbio e preço do petróleo" xr:uid="{8552825B-AA3D-4147-BB15-A2F5D4FB4EC3}"/>
    <hyperlink ref="C13" location="'Gráfico 3_Chart 3'!A1" display="Chart 3 - Forecasts for GDP growth in volume for the world and for the main Portuguese trading partners (%)" xr:uid="{551F8529-3483-4528-BC67-5315C4C3E8A3}"/>
    <hyperlink ref="C15" location="'Gráfico 5_Chart 5'!A1" display="Chart 5 - Portuguese exports of goods and external demand" xr:uid="{3FE50C74-9098-44D5-A6C9-B9381EA14EFC}"/>
    <hyperlink ref="C14" location="'Gráfico 4_Chart 4'!A1" display="Chart 4 - Forecasts for the euro area economy" xr:uid="{B384DC5B-EE53-4CF7-A4B6-26699F769549}"/>
    <hyperlink ref="C16" location="'Gráfico 6_Chart 6'!A1" display="Chart 6 - 3-month Euribor rate, exchange rates and oil price" xr:uid="{7216EF76-4CC7-40C2-A0A4-072A6073550D}"/>
    <hyperlink ref="B26" location="'Gráfico 16_Chart 16'!A1" display="Gráfico 16 - Evolução da receita e despesa total (em % do PIB)" xr:uid="{3D8AF827-78F5-4669-A617-650C66E5E46E}"/>
    <hyperlink ref="C26" location="'Gráfico 16_Chart 16'!A1" display="Chart 16 - Total revenue and expenditure developments" xr:uid="{500A0BFE-910E-4DAE-9A2F-3A1B74CECE02}"/>
    <hyperlink ref="B27" location="'Gráfico 17_Chart 17'!A1" display="Gráfico 17 - Hiato do produto (% produto potencial)" xr:uid="{0A107FDC-76F1-4727-8F56-9684E92C363A}"/>
    <hyperlink ref="C27" location="'Gráfico 17_Chart 17'!A1" display="Chart 15 - Output gap (% potential output)" xr:uid="{0F14FA6F-72D4-4A85-A94C-73EBD66D58B1}"/>
    <hyperlink ref="B28" location="'Gráfico 18_Chart 18'!A1" display="Gráfico 18 - Hiato do produto (% produto potencial)" xr:uid="{00C6076F-930D-458A-8273-FAE6BAC0CD95}"/>
    <hyperlink ref="C28" location="'Gráfico 18_Chart 18'!A1" display="Chart 18 - Public debt developments (in % of GDP)" xr:uid="{7F73C07E-FF51-4210-A0A1-2CF754DF2012}"/>
    <hyperlink ref="B31" location="'Gráfico 21_Chart 21'!A1" display="Gráfico 21 - A reestruturação da TAP e o seu potencial impacto nas Finanças Públicas (em % do PIB)" xr:uid="{E232E6DE-B31B-4570-BC45-BE4E73CD205A}"/>
    <hyperlink ref="C31" location="'Gráfico 21_Chart 21'!A1" display="Chart 21 - The restructuring of TAP and its potential impact on Public Finances (in % of GDP)" xr:uid="{FA7A63BD-9AF4-49D1-AA8C-2EB2475AB08E}"/>
    <hyperlink ref="B29" location="'Gráfico 19_Chart 19'!A1" display="Gráfico 19 - Taxas de juro a 10 anos (%)" xr:uid="{E4639BDD-04CA-490A-A2ED-2EF38DF5317F}"/>
    <hyperlink ref="B30" location="'Gráfico 20_Chart 20'!A1" display="Gráfico 20 - Evolução dos empréstimos em moratória (saldo em final do período, em M€)" xr:uid="{5356F3EF-83F4-4691-9B2E-5D4E09E7CC0C}"/>
    <hyperlink ref="C30" location="'Gráfico 20_Chart 20'!A1" display="Chart 20 - Evolution of loans in moratorium (balance at the end of the period, in M ​€)" xr:uid="{33B1C014-D472-4FA9-9297-0DF756159485}"/>
    <hyperlink ref="B12" location="'Gráfico 2_Chart 2'!A1" display="Gráfico 2 - PIB em volume nos cenários do CFP (2019=100)" xr:uid="{137B8DE3-EB92-4ECD-B8A9-E8FBCC461D99}"/>
    <hyperlink ref="C12" location="'Gráfico 2_Chart 2'!A1" display="Chart 2 - Real GDP in CFP's scenarios (2019=100)" xr:uid="{F67503A6-2A4C-4DD8-B616-A271733E1AE1}"/>
    <hyperlink ref="C29" location="'Gráfico 19_Chart 19'!A1" display="Chart 19 - 10-year interest rates" xr:uid="{FB790E15-0BBF-48B2-9AF7-D34A16740624}"/>
  </hyperlinks>
  <pageMargins left="0.25" right="0.25" top="0.75" bottom="0.75" header="0.3" footer="0.3"/>
  <pageSetup paperSize="9" scale="56"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3568E-F2A8-40B4-A6EB-389DA1E7C177}">
  <sheetPr codeName="Folha10">
    <pageSetUpPr fitToPage="1"/>
  </sheetPr>
  <dimension ref="A1:T18"/>
  <sheetViews>
    <sheetView showGridLines="0" zoomScaleNormal="100" workbookViewId="0"/>
  </sheetViews>
  <sheetFormatPr defaultColWidth="9.453125" defaultRowHeight="13.5" x14ac:dyDescent="0.25"/>
  <cols>
    <col min="1" max="1" width="6.453125" style="2" bestFit="1" customWidth="1"/>
    <col min="2" max="2" width="26.54296875" style="2" bestFit="1" customWidth="1"/>
    <col min="3" max="3" width="1.54296875" style="2" customWidth="1"/>
    <col min="4" max="4" width="6.54296875" style="2" customWidth="1"/>
    <col min="5" max="5" width="1.54296875" style="2" customWidth="1"/>
    <col min="6" max="10" width="6.54296875" style="2" customWidth="1"/>
    <col min="11" max="11" width="1.54296875" style="2" customWidth="1"/>
    <col min="12" max="12" width="28.453125" style="2" bestFit="1" customWidth="1"/>
    <col min="13" max="16" width="7.54296875" style="2" customWidth="1"/>
    <col min="17" max="17" width="13.54296875" style="2" bestFit="1" customWidth="1"/>
    <col min="18" max="18" width="12.54296875" style="2" bestFit="1" customWidth="1"/>
    <col min="19" max="20" width="7.54296875" style="2" customWidth="1"/>
    <col min="21" max="16384" width="9.453125" style="2"/>
  </cols>
  <sheetData>
    <row r="1" spans="1:20" ht="13.5" customHeight="1" x14ac:dyDescent="0.25">
      <c r="A1" s="16" t="s">
        <v>4</v>
      </c>
    </row>
    <row r="2" spans="1:20" ht="13.5" customHeight="1" x14ac:dyDescent="0.25">
      <c r="B2" s="456" t="str">
        <f>+Índice!B19</f>
        <v>Gráfico 9 - Consumo privado e FBCF (2020-2025)</v>
      </c>
      <c r="C2" s="456"/>
      <c r="D2" s="456"/>
      <c r="E2" s="456"/>
      <c r="F2" s="456"/>
      <c r="G2" s="456"/>
      <c r="H2" s="456"/>
      <c r="I2" s="456"/>
      <c r="J2" s="456"/>
      <c r="K2" s="456"/>
      <c r="L2" s="456"/>
      <c r="M2" s="7"/>
      <c r="N2" s="7"/>
      <c r="O2" s="7"/>
      <c r="P2" s="7"/>
      <c r="Q2" s="7"/>
      <c r="R2" s="7"/>
      <c r="S2" s="7"/>
      <c r="T2" s="7"/>
    </row>
    <row r="3" spans="1:20" ht="13.5" customHeight="1" x14ac:dyDescent="0.25">
      <c r="B3" s="456" t="str">
        <f>+Índice!C19</f>
        <v>Chart 9 - Private consumption and GFCF (2020-2025)</v>
      </c>
      <c r="C3" s="456"/>
      <c r="D3" s="456"/>
      <c r="E3" s="456"/>
      <c r="F3" s="456"/>
      <c r="G3" s="456"/>
      <c r="H3" s="456"/>
      <c r="I3" s="456"/>
      <c r="J3" s="456"/>
      <c r="K3" s="456"/>
      <c r="L3" s="456"/>
      <c r="M3" s="7"/>
      <c r="N3" s="7"/>
      <c r="O3" s="7"/>
      <c r="P3" s="7"/>
      <c r="Q3" s="7"/>
      <c r="R3" s="7"/>
      <c r="S3" s="7"/>
      <c r="T3" s="7"/>
    </row>
    <row r="4" spans="1:20" ht="13.5" customHeight="1" x14ac:dyDescent="0.35">
      <c r="B4" s="1" t="s">
        <v>5</v>
      </c>
      <c r="C4" s="1"/>
      <c r="G4" s="18"/>
      <c r="H4" s="18"/>
      <c r="I4" s="18"/>
      <c r="J4" s="18"/>
      <c r="L4" s="19"/>
    </row>
    <row r="5" spans="1:20" ht="16.399999999999999" customHeight="1" x14ac:dyDescent="0.25">
      <c r="B5" s="20"/>
      <c r="C5" s="98"/>
      <c r="D5" s="21">
        <v>2020</v>
      </c>
      <c r="E5" s="98"/>
      <c r="F5" s="349">
        <v>2021</v>
      </c>
      <c r="G5" s="349">
        <v>2022</v>
      </c>
      <c r="H5" s="349">
        <v>2023</v>
      </c>
      <c r="I5" s="349">
        <v>2024</v>
      </c>
      <c r="J5" s="21">
        <v>2025</v>
      </c>
      <c r="K5" s="98"/>
      <c r="L5" s="20"/>
    </row>
    <row r="6" spans="1:20" ht="16.399999999999999" customHeight="1" x14ac:dyDescent="0.3">
      <c r="B6" s="58" t="s">
        <v>518</v>
      </c>
      <c r="C6" s="99"/>
      <c r="D6" s="23"/>
      <c r="E6" s="99"/>
      <c r="F6" s="24"/>
      <c r="G6" s="24"/>
      <c r="H6" s="24"/>
      <c r="I6" s="25"/>
      <c r="J6" s="25"/>
      <c r="K6" s="99"/>
      <c r="L6" s="22" t="s">
        <v>521</v>
      </c>
    </row>
    <row r="7" spans="1:20" ht="16.399999999999999" customHeight="1" x14ac:dyDescent="0.25">
      <c r="B7" s="67" t="s">
        <v>509</v>
      </c>
      <c r="C7" s="100"/>
      <c r="D7" s="39">
        <v>-5.9</v>
      </c>
      <c r="E7" s="100"/>
      <c r="F7" s="39">
        <v>2.7</v>
      </c>
      <c r="G7" s="39">
        <v>6</v>
      </c>
      <c r="H7" s="39">
        <v>2.8</v>
      </c>
      <c r="I7" s="39">
        <v>2.5</v>
      </c>
      <c r="J7" s="39">
        <v>1.8</v>
      </c>
      <c r="K7" s="100"/>
      <c r="L7" s="372" t="s">
        <v>429</v>
      </c>
      <c r="M7" s="38"/>
    </row>
    <row r="8" spans="1:20" ht="16.399999999999999" customHeight="1" x14ac:dyDescent="0.25">
      <c r="B8" s="67" t="s">
        <v>184</v>
      </c>
      <c r="C8" s="100"/>
      <c r="D8" s="39">
        <v>-8.9360879598846985</v>
      </c>
      <c r="E8" s="100"/>
      <c r="F8" s="39">
        <v>6.888504880329438</v>
      </c>
      <c r="G8" s="39">
        <v>3.618667690139743</v>
      </c>
      <c r="H8" s="39">
        <v>1.7725839266305554</v>
      </c>
      <c r="I8" s="39">
        <v>1.2423487189341387</v>
      </c>
      <c r="J8" s="39" t="s">
        <v>172</v>
      </c>
      <c r="K8" s="100"/>
      <c r="L8" s="67" t="s">
        <v>188</v>
      </c>
      <c r="M8" s="38"/>
    </row>
    <row r="9" spans="1:20" ht="16.399999999999999" customHeight="1" x14ac:dyDescent="0.3">
      <c r="B9" s="27" t="s">
        <v>519</v>
      </c>
      <c r="C9" s="101"/>
      <c r="D9" s="28"/>
      <c r="E9" s="101"/>
      <c r="F9" s="29"/>
      <c r="G9" s="29"/>
      <c r="H9" s="29"/>
      <c r="I9" s="30"/>
      <c r="J9" s="30"/>
      <c r="K9" s="101"/>
      <c r="L9" s="27" t="s">
        <v>520</v>
      </c>
    </row>
    <row r="10" spans="1:20" ht="16.399999999999999" customHeight="1" x14ac:dyDescent="0.25">
      <c r="B10" s="67" t="s">
        <v>509</v>
      </c>
      <c r="C10" s="100"/>
      <c r="D10" s="39">
        <v>-1.9</v>
      </c>
      <c r="E10" s="100"/>
      <c r="F10" s="39">
        <v>3.4</v>
      </c>
      <c r="G10" s="39">
        <v>6</v>
      </c>
      <c r="H10" s="39">
        <v>3.7</v>
      </c>
      <c r="I10" s="39">
        <v>2</v>
      </c>
      <c r="J10" s="39">
        <v>2</v>
      </c>
      <c r="K10" s="100"/>
      <c r="L10" s="372" t="s">
        <v>429</v>
      </c>
    </row>
    <row r="11" spans="1:20" ht="16.399999999999999" customHeight="1" x14ac:dyDescent="0.25">
      <c r="B11" s="67" t="s">
        <v>184</v>
      </c>
      <c r="C11" s="100"/>
      <c r="D11" s="39">
        <v>-6.8415685919887785</v>
      </c>
      <c r="E11" s="100"/>
      <c r="F11" s="39">
        <v>5.906814996087828</v>
      </c>
      <c r="G11" s="39">
        <v>4.4538305641202758</v>
      </c>
      <c r="H11" s="39">
        <v>3.6849455890999971</v>
      </c>
      <c r="I11" s="39">
        <v>3.5161010147357619</v>
      </c>
      <c r="J11" s="39" t="s">
        <v>172</v>
      </c>
      <c r="K11" s="100"/>
      <c r="L11" s="67" t="s">
        <v>188</v>
      </c>
    </row>
    <row r="12" spans="1:20" ht="4.5" customHeight="1" x14ac:dyDescent="0.25">
      <c r="B12" s="31"/>
      <c r="C12" s="31"/>
      <c r="D12" s="32"/>
      <c r="E12" s="32"/>
      <c r="F12" s="32"/>
      <c r="G12" s="32"/>
      <c r="H12" s="32"/>
      <c r="I12" s="32"/>
      <c r="J12" s="32"/>
      <c r="K12" s="32"/>
      <c r="L12" s="32"/>
    </row>
    <row r="13" spans="1:20" ht="13.5" customHeight="1" x14ac:dyDescent="0.25">
      <c r="B13" s="455" t="s">
        <v>337</v>
      </c>
      <c r="C13" s="455"/>
      <c r="D13" s="455"/>
      <c r="E13" s="455"/>
      <c r="F13" s="455"/>
      <c r="G13" s="455"/>
      <c r="H13" s="455"/>
      <c r="I13" s="455"/>
      <c r="J13" s="455"/>
      <c r="K13" s="455"/>
      <c r="L13" s="455"/>
    </row>
    <row r="14" spans="1:20" ht="13.5" customHeight="1" x14ac:dyDescent="0.25">
      <c r="B14" s="493" t="s">
        <v>338</v>
      </c>
      <c r="C14" s="493"/>
      <c r="D14" s="493"/>
      <c r="E14" s="493"/>
      <c r="F14" s="493"/>
      <c r="G14" s="493"/>
      <c r="H14" s="493"/>
      <c r="I14" s="493"/>
      <c r="J14" s="493"/>
      <c r="K14" s="493"/>
      <c r="L14" s="493"/>
      <c r="M14" s="60"/>
    </row>
    <row r="15" spans="1:20" ht="13.5" customHeight="1" x14ac:dyDescent="0.25"/>
    <row r="16" spans="1:20" ht="13.5" customHeight="1" x14ac:dyDescent="0.25"/>
    <row r="18" spans="2:12" x14ac:dyDescent="0.25">
      <c r="B18" s="15"/>
      <c r="C18" s="15"/>
      <c r="D18" s="15"/>
      <c r="E18" s="15"/>
      <c r="F18" s="15"/>
      <c r="G18" s="15"/>
      <c r="H18" s="15"/>
      <c r="I18" s="15"/>
      <c r="J18" s="15"/>
      <c r="K18" s="15"/>
      <c r="L18" s="15"/>
    </row>
  </sheetData>
  <mergeCells count="4">
    <mergeCell ref="B2:L2"/>
    <mergeCell ref="B3:L3"/>
    <mergeCell ref="B13:L13"/>
    <mergeCell ref="B14:L14"/>
  </mergeCells>
  <hyperlinks>
    <hyperlink ref="A1" location="Índice!A1" display="Índice" xr:uid="{605218BA-7CBA-4FDE-A9A8-C87A577ED12E}"/>
  </hyperlinks>
  <printOptions horizontalCentered="1"/>
  <pageMargins left="0.11811023622047245" right="0.11811023622047245" top="0.59055118110236227" bottom="0.15748031496062992" header="0.31496062992125984" footer="0.31496062992125984"/>
  <pageSetup paperSize="9" scale="76"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5FA19D-1A8A-4327-989E-A41235C1BDF0}">
  <sheetPr codeName="Folha11">
    <pageSetUpPr fitToPage="1"/>
  </sheetPr>
  <dimension ref="A1:T29"/>
  <sheetViews>
    <sheetView showGridLines="0" zoomScaleNormal="100" workbookViewId="0"/>
  </sheetViews>
  <sheetFormatPr defaultColWidth="9.453125" defaultRowHeight="13.5" x14ac:dyDescent="0.25"/>
  <cols>
    <col min="1" max="1" width="6.453125" style="2" bestFit="1" customWidth="1"/>
    <col min="2" max="2" width="38.1796875" style="2" bestFit="1" customWidth="1"/>
    <col min="3" max="3" width="1.54296875" style="2" customWidth="1"/>
    <col min="4" max="4" width="6.54296875" style="2" customWidth="1"/>
    <col min="5" max="5" width="1.54296875" style="2" customWidth="1"/>
    <col min="6" max="10" width="6.54296875" style="2" customWidth="1"/>
    <col min="11" max="11" width="1.54296875" style="2" customWidth="1"/>
    <col min="12" max="12" width="36.453125" style="2" bestFit="1" customWidth="1"/>
    <col min="13" max="16" width="7.54296875" style="2" customWidth="1"/>
    <col min="17" max="17" width="13.54296875" style="2" bestFit="1" customWidth="1"/>
    <col min="18" max="18" width="12.54296875" style="2" bestFit="1" customWidth="1"/>
    <col min="19" max="20" width="7.54296875" style="2" customWidth="1"/>
    <col min="21" max="16384" width="9.453125" style="2"/>
  </cols>
  <sheetData>
    <row r="1" spans="1:20" ht="13.5" customHeight="1" x14ac:dyDescent="0.25">
      <c r="A1" s="16" t="s">
        <v>4</v>
      </c>
    </row>
    <row r="2" spans="1:20" ht="13.5" customHeight="1" x14ac:dyDescent="0.25">
      <c r="B2" s="456" t="str">
        <f>+Índice!B20</f>
        <v>Gráfico 10 - Exportações e importações (2020-2025)</v>
      </c>
      <c r="C2" s="456"/>
      <c r="D2" s="456"/>
      <c r="E2" s="456"/>
      <c r="F2" s="456"/>
      <c r="G2" s="456"/>
      <c r="H2" s="456"/>
      <c r="I2" s="456"/>
      <c r="J2" s="456"/>
      <c r="K2" s="456"/>
      <c r="L2" s="456"/>
      <c r="M2" s="7"/>
      <c r="N2" s="7"/>
      <c r="O2" s="7"/>
      <c r="P2" s="7"/>
      <c r="Q2" s="7"/>
      <c r="R2" s="7"/>
      <c r="S2" s="7"/>
      <c r="T2" s="7"/>
    </row>
    <row r="3" spans="1:20" ht="13.5" customHeight="1" x14ac:dyDescent="0.25">
      <c r="B3" s="456" t="str">
        <f>+Índice!C20</f>
        <v>Chart 10 - Exports and imports (2020-2025)</v>
      </c>
      <c r="C3" s="456"/>
      <c r="D3" s="456"/>
      <c r="E3" s="456"/>
      <c r="F3" s="456"/>
      <c r="G3" s="456"/>
      <c r="H3" s="456"/>
      <c r="I3" s="456"/>
      <c r="J3" s="456"/>
      <c r="K3" s="456"/>
      <c r="L3" s="456"/>
      <c r="M3" s="7"/>
      <c r="N3" s="7"/>
      <c r="O3" s="7"/>
      <c r="P3" s="7"/>
      <c r="Q3" s="7"/>
      <c r="R3" s="7"/>
      <c r="S3" s="7"/>
      <c r="T3" s="7"/>
    </row>
    <row r="4" spans="1:20" ht="13.5" customHeight="1" x14ac:dyDescent="0.35">
      <c r="B4" s="1" t="s">
        <v>5</v>
      </c>
      <c r="C4" s="1"/>
      <c r="G4" s="18"/>
      <c r="H4" s="18"/>
      <c r="I4" s="18"/>
      <c r="J4" s="18"/>
      <c r="L4" s="19"/>
    </row>
    <row r="5" spans="1:20" ht="16.399999999999999" customHeight="1" x14ac:dyDescent="0.25">
      <c r="B5" s="20"/>
      <c r="C5" s="59"/>
      <c r="D5" s="349">
        <v>2020</v>
      </c>
      <c r="E5" s="98"/>
      <c r="F5" s="349">
        <v>2021</v>
      </c>
      <c r="G5" s="349">
        <v>2022</v>
      </c>
      <c r="H5" s="349">
        <v>2023</v>
      </c>
      <c r="I5" s="349">
        <v>2024</v>
      </c>
      <c r="J5" s="349">
        <v>2025</v>
      </c>
      <c r="K5" s="98"/>
      <c r="L5" s="20"/>
    </row>
    <row r="6" spans="1:20" ht="16.399999999999999" customHeight="1" x14ac:dyDescent="0.3">
      <c r="B6" s="58" t="s">
        <v>522</v>
      </c>
      <c r="D6" s="23"/>
      <c r="E6" s="99"/>
      <c r="F6" s="24"/>
      <c r="G6" s="24"/>
      <c r="H6" s="24"/>
      <c r="I6" s="25"/>
      <c r="J6" s="25"/>
      <c r="K6" s="99"/>
      <c r="L6" s="22" t="s">
        <v>525</v>
      </c>
    </row>
    <row r="7" spans="1:20" ht="16.399999999999999" customHeight="1" x14ac:dyDescent="0.25">
      <c r="B7" s="67" t="s">
        <v>509</v>
      </c>
      <c r="D7" s="39">
        <v>-18.600000000000001</v>
      </c>
      <c r="E7" s="100"/>
      <c r="F7" s="39">
        <v>8.9</v>
      </c>
      <c r="G7" s="39">
        <v>11.3</v>
      </c>
      <c r="H7" s="39">
        <v>5</v>
      </c>
      <c r="I7" s="39">
        <v>3.2</v>
      </c>
      <c r="J7" s="39">
        <v>3.2</v>
      </c>
      <c r="K7" s="100"/>
      <c r="L7" s="372" t="s">
        <v>429</v>
      </c>
      <c r="M7" s="38"/>
    </row>
    <row r="8" spans="1:20" ht="16.399999999999999" customHeight="1" x14ac:dyDescent="0.25">
      <c r="B8" s="67" t="s">
        <v>184</v>
      </c>
      <c r="D8" s="39">
        <v>-22.487094835683862</v>
      </c>
      <c r="E8" s="100"/>
      <c r="F8" s="39">
        <v>7.4695579141736745</v>
      </c>
      <c r="G8" s="39">
        <v>6.9931097863593639</v>
      </c>
      <c r="H8" s="39">
        <v>4.6129777249904302</v>
      </c>
      <c r="I8" s="39">
        <v>4.4499134313734423</v>
      </c>
      <c r="J8" s="39" t="s">
        <v>172</v>
      </c>
      <c r="K8" s="100"/>
      <c r="L8" s="67" t="s">
        <v>188</v>
      </c>
      <c r="M8" s="38"/>
    </row>
    <row r="9" spans="1:20" ht="16.399999999999999" customHeight="1" x14ac:dyDescent="0.3">
      <c r="B9" s="27" t="s">
        <v>523</v>
      </c>
      <c r="D9" s="28"/>
      <c r="E9" s="101"/>
      <c r="F9" s="29"/>
      <c r="G9" s="29"/>
      <c r="H9" s="29"/>
      <c r="I9" s="30"/>
      <c r="J9" s="30"/>
      <c r="K9" s="101"/>
      <c r="L9" s="27" t="s">
        <v>524</v>
      </c>
    </row>
    <row r="10" spans="1:20" ht="16.399999999999999" customHeight="1" x14ac:dyDescent="0.25">
      <c r="B10" s="67" t="s">
        <v>509</v>
      </c>
      <c r="D10" s="39">
        <v>-12</v>
      </c>
      <c r="E10" s="100"/>
      <c r="F10" s="39">
        <v>7.6</v>
      </c>
      <c r="G10" s="39">
        <v>11</v>
      </c>
      <c r="H10" s="39">
        <v>5</v>
      </c>
      <c r="I10" s="39">
        <v>3.3</v>
      </c>
      <c r="J10" s="39">
        <v>3.2</v>
      </c>
      <c r="K10" s="100"/>
      <c r="L10" s="372" t="s">
        <v>429</v>
      </c>
    </row>
    <row r="11" spans="1:20" ht="16.399999999999999" customHeight="1" x14ac:dyDescent="0.25">
      <c r="B11" s="67" t="s">
        <v>184</v>
      </c>
      <c r="C11" s="100"/>
      <c r="D11" s="39">
        <v>-17.497035546330874</v>
      </c>
      <c r="E11" s="39"/>
      <c r="F11" s="39">
        <v>9.2534486506765887</v>
      </c>
      <c r="G11" s="39">
        <v>7.7922327725897578</v>
      </c>
      <c r="H11" s="39">
        <v>4.9311634054235887</v>
      </c>
      <c r="I11" s="39">
        <v>4.379750933950155</v>
      </c>
      <c r="J11" s="39" t="s">
        <v>172</v>
      </c>
      <c r="K11" s="39"/>
      <c r="L11" s="67" t="s">
        <v>188</v>
      </c>
    </row>
    <row r="12" spans="1:20" ht="4.5" customHeight="1" x14ac:dyDescent="0.25">
      <c r="B12" s="31"/>
      <c r="C12" s="31"/>
      <c r="D12" s="32"/>
      <c r="E12" s="32"/>
      <c r="F12" s="32"/>
      <c r="G12" s="32"/>
      <c r="H12" s="32"/>
      <c r="I12" s="32"/>
      <c r="J12" s="32"/>
      <c r="K12" s="32"/>
      <c r="L12" s="32"/>
    </row>
    <row r="13" spans="1:20" ht="13.5" customHeight="1" x14ac:dyDescent="0.25">
      <c r="B13" s="455" t="s">
        <v>337</v>
      </c>
      <c r="C13" s="455"/>
      <c r="D13" s="455"/>
      <c r="E13" s="455"/>
      <c r="F13" s="455"/>
      <c r="G13" s="455"/>
      <c r="H13" s="455"/>
      <c r="I13" s="455"/>
      <c r="J13" s="455"/>
      <c r="K13" s="455"/>
      <c r="L13" s="455"/>
    </row>
    <row r="14" spans="1:20" ht="13.5" customHeight="1" x14ac:dyDescent="0.25">
      <c r="B14" s="493" t="s">
        <v>338</v>
      </c>
      <c r="C14" s="493"/>
      <c r="D14" s="493"/>
      <c r="E14" s="493"/>
      <c r="F14" s="493"/>
      <c r="G14" s="493"/>
      <c r="H14" s="493"/>
      <c r="I14" s="493"/>
      <c r="J14" s="493"/>
      <c r="K14" s="493"/>
      <c r="L14" s="493"/>
    </row>
    <row r="15" spans="1:20" ht="13.5" customHeight="1" x14ac:dyDescent="0.25"/>
    <row r="16" spans="1:20" ht="13.5" customHeight="1" x14ac:dyDescent="0.25"/>
    <row r="17" spans="2:12" ht="13.5" customHeight="1" x14ac:dyDescent="0.25"/>
    <row r="18" spans="2:12" ht="13.5" customHeight="1" x14ac:dyDescent="0.25">
      <c r="B18" s="15"/>
      <c r="C18" s="15"/>
      <c r="D18" s="15"/>
      <c r="E18" s="15"/>
      <c r="F18" s="15"/>
      <c r="G18" s="15"/>
      <c r="H18" s="15"/>
      <c r="I18" s="15"/>
      <c r="J18" s="15"/>
      <c r="K18" s="15"/>
      <c r="L18" s="15"/>
    </row>
    <row r="19" spans="2:12" ht="13.5" customHeight="1" x14ac:dyDescent="0.25"/>
    <row r="20" spans="2:12" ht="13.5" customHeight="1" x14ac:dyDescent="0.25"/>
    <row r="21" spans="2:12" ht="13.5" customHeight="1" x14ac:dyDescent="0.25"/>
    <row r="22" spans="2:12" ht="13.5" customHeight="1" x14ac:dyDescent="0.25"/>
    <row r="23" spans="2:12" ht="13.5" customHeight="1" x14ac:dyDescent="0.25"/>
    <row r="24" spans="2:12" ht="13.5" customHeight="1" x14ac:dyDescent="0.25"/>
    <row r="25" spans="2:12" ht="13.5" customHeight="1" x14ac:dyDescent="0.25"/>
    <row r="26" spans="2:12" ht="13.5" customHeight="1" x14ac:dyDescent="0.25"/>
    <row r="27" spans="2:12" ht="13.5" customHeight="1" x14ac:dyDescent="0.25"/>
    <row r="28" spans="2:12" ht="13.5" customHeight="1" x14ac:dyDescent="0.25"/>
    <row r="29" spans="2:12" ht="13.5" customHeight="1" x14ac:dyDescent="0.25"/>
  </sheetData>
  <mergeCells count="4">
    <mergeCell ref="B2:L2"/>
    <mergeCell ref="B3:L3"/>
    <mergeCell ref="B13:L13"/>
    <mergeCell ref="B14:L14"/>
  </mergeCells>
  <hyperlinks>
    <hyperlink ref="A1" location="Índice!A1" display="Índice" xr:uid="{8173D0CF-1366-4972-AE41-92CF03E47B62}"/>
  </hyperlinks>
  <printOptions horizontalCentered="1"/>
  <pageMargins left="0.11811023622047245" right="0.11811023622047245" top="0.59055118110236227" bottom="0.15748031496062992" header="0.31496062992125984" footer="0.31496062992125984"/>
  <pageSetup paperSize="9" scale="76"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E4426F-7869-4760-82D7-B0912CB35685}">
  <sheetPr codeName="Folha12">
    <pageSetUpPr fitToPage="1"/>
  </sheetPr>
  <dimension ref="A1:T29"/>
  <sheetViews>
    <sheetView showGridLines="0" zoomScaleNormal="100" workbookViewId="0"/>
  </sheetViews>
  <sheetFormatPr defaultColWidth="9.453125" defaultRowHeight="13.5" x14ac:dyDescent="0.25"/>
  <cols>
    <col min="1" max="1" width="6.453125" style="2" bestFit="1" customWidth="1"/>
    <col min="2" max="2" width="27.54296875" style="2" bestFit="1" customWidth="1"/>
    <col min="3" max="3" width="1.54296875" style="2" customWidth="1"/>
    <col min="4" max="4" width="6.54296875" style="2" customWidth="1"/>
    <col min="5" max="5" width="1.54296875" style="2" customWidth="1"/>
    <col min="6" max="10" width="6.54296875" style="2" customWidth="1"/>
    <col min="11" max="11" width="1.54296875" style="2" customWidth="1"/>
    <col min="12" max="12" width="26.54296875" style="2" bestFit="1" customWidth="1"/>
    <col min="13" max="16" width="7.54296875" style="2" customWidth="1"/>
    <col min="17" max="17" width="13.54296875" style="2" bestFit="1" customWidth="1"/>
    <col min="18" max="18" width="12.54296875" style="2" bestFit="1" customWidth="1"/>
    <col min="19" max="20" width="7.54296875" style="2" customWidth="1"/>
    <col min="21" max="16384" width="9.453125" style="2"/>
  </cols>
  <sheetData>
    <row r="1" spans="1:20" ht="13.5" customHeight="1" x14ac:dyDescent="0.25">
      <c r="A1" s="16" t="s">
        <v>4</v>
      </c>
    </row>
    <row r="2" spans="1:20" ht="13.5" customHeight="1" x14ac:dyDescent="0.25">
      <c r="B2" s="456" t="str">
        <f>+Índice!B21</f>
        <v>Gráfico 11 - Indicadores de preços (2020-2025)</v>
      </c>
      <c r="C2" s="456"/>
      <c r="D2" s="456"/>
      <c r="E2" s="456"/>
      <c r="F2" s="456"/>
      <c r="G2" s="456"/>
      <c r="H2" s="456"/>
      <c r="I2" s="456"/>
      <c r="J2" s="456"/>
      <c r="K2" s="456"/>
      <c r="L2" s="456"/>
      <c r="M2" s="7"/>
      <c r="N2" s="7"/>
      <c r="O2" s="7"/>
      <c r="P2" s="7"/>
      <c r="Q2" s="7"/>
      <c r="R2" s="7"/>
      <c r="S2" s="7"/>
      <c r="T2" s="7"/>
    </row>
    <row r="3" spans="1:20" ht="13.5" customHeight="1" x14ac:dyDescent="0.25">
      <c r="B3" s="456" t="str">
        <f>+Índice!C21</f>
        <v>Chart 11 - Price indicators (2020-2025)</v>
      </c>
      <c r="C3" s="456"/>
      <c r="D3" s="456"/>
      <c r="E3" s="456"/>
      <c r="F3" s="456"/>
      <c r="G3" s="456"/>
      <c r="H3" s="456"/>
      <c r="I3" s="456"/>
      <c r="J3" s="456"/>
      <c r="K3" s="456"/>
      <c r="L3" s="456"/>
      <c r="M3" s="7"/>
      <c r="N3" s="7"/>
      <c r="O3" s="7"/>
      <c r="P3" s="7"/>
      <c r="Q3" s="7"/>
      <c r="R3" s="7"/>
      <c r="S3" s="7"/>
      <c r="T3" s="7"/>
    </row>
    <row r="4" spans="1:20" ht="13.5" customHeight="1" x14ac:dyDescent="0.35">
      <c r="B4" s="1" t="s">
        <v>5</v>
      </c>
      <c r="C4" s="1"/>
      <c r="G4" s="18"/>
      <c r="H4" s="18"/>
      <c r="I4" s="18"/>
      <c r="J4" s="18"/>
      <c r="L4" s="19"/>
    </row>
    <row r="5" spans="1:20" ht="16.399999999999999" customHeight="1" x14ac:dyDescent="0.25">
      <c r="B5" s="20"/>
      <c r="C5" s="98"/>
      <c r="D5" s="21">
        <v>2020</v>
      </c>
      <c r="E5" s="98"/>
      <c r="F5" s="21">
        <v>2021</v>
      </c>
      <c r="G5" s="21">
        <v>2022</v>
      </c>
      <c r="H5" s="21">
        <v>2023</v>
      </c>
      <c r="I5" s="21">
        <v>2024</v>
      </c>
      <c r="J5" s="21">
        <v>2025</v>
      </c>
      <c r="K5" s="98"/>
      <c r="L5" s="20"/>
    </row>
    <row r="6" spans="1:20" ht="16.399999999999999" customHeight="1" x14ac:dyDescent="0.3">
      <c r="B6" s="58" t="s">
        <v>209</v>
      </c>
      <c r="C6" s="99"/>
      <c r="D6" s="23"/>
      <c r="E6" s="99"/>
      <c r="F6" s="24"/>
      <c r="G6" s="24"/>
      <c r="H6" s="24"/>
      <c r="I6" s="25"/>
      <c r="J6" s="25"/>
      <c r="K6" s="99"/>
      <c r="L6" s="22" t="s">
        <v>210</v>
      </c>
    </row>
    <row r="7" spans="1:20" ht="16.399999999999999" customHeight="1" x14ac:dyDescent="0.25">
      <c r="B7" s="67" t="s">
        <v>509</v>
      </c>
      <c r="C7" s="100"/>
      <c r="D7" s="39">
        <v>2.4</v>
      </c>
      <c r="E7" s="100"/>
      <c r="F7" s="39">
        <v>1.1000000000000001</v>
      </c>
      <c r="G7" s="39">
        <v>1.8</v>
      </c>
      <c r="H7" s="39">
        <v>1.6</v>
      </c>
      <c r="I7" s="39">
        <v>1.6</v>
      </c>
      <c r="J7" s="39">
        <v>1.6</v>
      </c>
      <c r="K7" s="100"/>
      <c r="L7" s="26" t="s">
        <v>429</v>
      </c>
      <c r="M7" s="38"/>
    </row>
    <row r="8" spans="1:20" ht="16.399999999999999" customHeight="1" x14ac:dyDescent="0.25">
      <c r="B8" s="67" t="s">
        <v>504</v>
      </c>
      <c r="C8" s="100"/>
      <c r="D8" s="39">
        <v>1.7</v>
      </c>
      <c r="E8" s="100"/>
      <c r="F8" s="39">
        <v>1.2</v>
      </c>
      <c r="G8" s="39">
        <v>1.3</v>
      </c>
      <c r="H8" s="39">
        <v>1.4</v>
      </c>
      <c r="I8" s="39">
        <v>1.4</v>
      </c>
      <c r="J8" s="39" t="s">
        <v>172</v>
      </c>
      <c r="K8" s="100"/>
      <c r="L8" s="67" t="s">
        <v>188</v>
      </c>
      <c r="M8" s="38"/>
    </row>
    <row r="9" spans="1:20" ht="16.399999999999999" customHeight="1" x14ac:dyDescent="0.3">
      <c r="B9" s="27" t="s">
        <v>212</v>
      </c>
      <c r="C9" s="101"/>
      <c r="D9" s="28"/>
      <c r="E9" s="101"/>
      <c r="F9" s="29"/>
      <c r="G9" s="29"/>
      <c r="H9" s="29"/>
      <c r="I9" s="30"/>
      <c r="J9" s="30"/>
      <c r="K9" s="101"/>
      <c r="L9" s="64" t="s">
        <v>211</v>
      </c>
    </row>
    <row r="10" spans="1:20" ht="16.399999999999999" customHeight="1" x14ac:dyDescent="0.25">
      <c r="B10" s="67" t="s">
        <v>509</v>
      </c>
      <c r="C10" s="100"/>
      <c r="D10" s="39">
        <v>-0.1</v>
      </c>
      <c r="E10" s="100"/>
      <c r="F10" s="39">
        <v>0.8</v>
      </c>
      <c r="G10" s="39">
        <v>1.4</v>
      </c>
      <c r="H10" s="39">
        <v>1.6</v>
      </c>
      <c r="I10" s="39">
        <v>1.7</v>
      </c>
      <c r="J10" s="39">
        <v>1.7</v>
      </c>
      <c r="K10" s="100"/>
      <c r="L10" s="26" t="s">
        <v>429</v>
      </c>
    </row>
    <row r="11" spans="1:20" ht="16.399999999999999" customHeight="1" x14ac:dyDescent="0.25">
      <c r="B11" s="67" t="s">
        <v>504</v>
      </c>
      <c r="C11" s="67"/>
      <c r="D11" s="39">
        <v>0.3</v>
      </c>
      <c r="E11" s="39"/>
      <c r="F11" s="39">
        <v>0.7</v>
      </c>
      <c r="G11" s="39">
        <v>1.2</v>
      </c>
      <c r="H11" s="39">
        <v>1.4</v>
      </c>
      <c r="I11" s="39">
        <v>1.5</v>
      </c>
      <c r="J11" s="39" t="s">
        <v>172</v>
      </c>
      <c r="K11" s="39"/>
      <c r="L11" s="67" t="s">
        <v>188</v>
      </c>
    </row>
    <row r="12" spans="1:20" ht="4.5" customHeight="1" x14ac:dyDescent="0.25">
      <c r="B12" s="31"/>
      <c r="C12" s="31"/>
      <c r="D12" s="32"/>
      <c r="E12" s="32"/>
      <c r="F12" s="32"/>
      <c r="G12" s="32"/>
      <c r="H12" s="32"/>
      <c r="I12" s="32"/>
      <c r="J12" s="32"/>
      <c r="K12" s="32"/>
      <c r="L12" s="32"/>
    </row>
    <row r="13" spans="1:20" ht="13.5" customHeight="1" x14ac:dyDescent="0.25">
      <c r="B13" s="455" t="s">
        <v>337</v>
      </c>
      <c r="C13" s="455"/>
      <c r="D13" s="455"/>
      <c r="E13" s="455"/>
      <c r="F13" s="455"/>
      <c r="G13" s="455"/>
      <c r="H13" s="455"/>
      <c r="I13" s="455"/>
      <c r="J13" s="455"/>
      <c r="K13" s="455"/>
      <c r="L13" s="455"/>
    </row>
    <row r="14" spans="1:20" ht="13.5" customHeight="1" x14ac:dyDescent="0.25">
      <c r="B14" s="493" t="s">
        <v>338</v>
      </c>
      <c r="C14" s="493"/>
      <c r="D14" s="493"/>
      <c r="E14" s="493"/>
      <c r="F14" s="493"/>
      <c r="G14" s="493"/>
      <c r="H14" s="493"/>
      <c r="I14" s="493"/>
      <c r="J14" s="493"/>
      <c r="K14" s="493"/>
      <c r="L14" s="493"/>
    </row>
    <row r="15" spans="1:20" ht="13.5" customHeight="1" x14ac:dyDescent="0.25"/>
    <row r="16" spans="1:20" ht="13.5" customHeight="1" x14ac:dyDescent="0.25"/>
    <row r="17" spans="2:12" ht="13.5" customHeight="1" x14ac:dyDescent="0.25"/>
    <row r="18" spans="2:12" ht="13.5" customHeight="1" x14ac:dyDescent="0.25">
      <c r="B18" s="15"/>
      <c r="C18" s="15"/>
      <c r="D18" s="15"/>
      <c r="E18" s="15"/>
      <c r="F18" s="15"/>
      <c r="G18" s="15"/>
      <c r="H18" s="15"/>
      <c r="I18" s="15"/>
      <c r="J18" s="15"/>
      <c r="K18" s="15"/>
      <c r="L18" s="15"/>
    </row>
    <row r="19" spans="2:12" ht="13.5" customHeight="1" x14ac:dyDescent="0.25"/>
    <row r="20" spans="2:12" ht="13.5" customHeight="1" x14ac:dyDescent="0.25"/>
    <row r="21" spans="2:12" ht="13.5" customHeight="1" x14ac:dyDescent="0.25"/>
    <row r="22" spans="2:12" ht="13.5" customHeight="1" x14ac:dyDescent="0.25"/>
    <row r="23" spans="2:12" ht="13.5" customHeight="1" x14ac:dyDescent="0.25"/>
    <row r="24" spans="2:12" ht="13.5" customHeight="1" x14ac:dyDescent="0.25"/>
    <row r="25" spans="2:12" ht="13.5" customHeight="1" x14ac:dyDescent="0.25"/>
    <row r="26" spans="2:12" ht="13.5" customHeight="1" x14ac:dyDescent="0.25"/>
    <row r="27" spans="2:12" ht="13.5" customHeight="1" x14ac:dyDescent="0.25"/>
    <row r="28" spans="2:12" ht="13.5" customHeight="1" x14ac:dyDescent="0.25"/>
    <row r="29" spans="2:12" ht="13.5" customHeight="1" x14ac:dyDescent="0.25"/>
  </sheetData>
  <mergeCells count="4">
    <mergeCell ref="B2:L2"/>
    <mergeCell ref="B3:L3"/>
    <mergeCell ref="B13:L13"/>
    <mergeCell ref="B14:L14"/>
  </mergeCells>
  <hyperlinks>
    <hyperlink ref="A1" location="Índice!A1" display="Índice" xr:uid="{C8EE293E-2C20-46E0-BADE-FE99BBC9E180}"/>
  </hyperlinks>
  <printOptions horizontalCentered="1"/>
  <pageMargins left="0.11811023622047245" right="0.11811023622047245" top="0.59055118110236227" bottom="0.15748031496062992" header="0.31496062992125984" footer="0.31496062992125984"/>
  <pageSetup paperSize="9" scale="76"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CF974-BB96-4DCE-950E-630844CB694E}">
  <sheetPr codeName="Folha13">
    <pageSetUpPr fitToPage="1"/>
  </sheetPr>
  <dimension ref="A1:T29"/>
  <sheetViews>
    <sheetView showGridLines="0" zoomScaleNormal="100" workbookViewId="0">
      <selection activeCell="G7" sqref="G7"/>
    </sheetView>
  </sheetViews>
  <sheetFormatPr defaultColWidth="9.453125" defaultRowHeight="13.5" x14ac:dyDescent="0.25"/>
  <cols>
    <col min="1" max="1" width="6.1796875" style="2" bestFit="1" customWidth="1"/>
    <col min="2" max="2" width="37" style="2" bestFit="1" customWidth="1"/>
    <col min="3" max="3" width="1.54296875" style="2" customWidth="1"/>
    <col min="4" max="4" width="6.54296875" style="2" customWidth="1"/>
    <col min="5" max="5" width="1.54296875" style="2" customWidth="1"/>
    <col min="6" max="10" width="6.54296875" style="2" customWidth="1"/>
    <col min="11" max="11" width="1.54296875" style="2" customWidth="1"/>
    <col min="12" max="12" width="31.453125" style="2" bestFit="1" customWidth="1"/>
    <col min="13" max="16" width="7.54296875" style="2" customWidth="1"/>
    <col min="17" max="17" width="13.54296875" style="2" bestFit="1" customWidth="1"/>
    <col min="18" max="18" width="12.54296875" style="2" bestFit="1" customWidth="1"/>
    <col min="19" max="20" width="7.54296875" style="2" customWidth="1"/>
    <col min="21" max="16384" width="9.453125" style="2"/>
  </cols>
  <sheetData>
    <row r="1" spans="1:20" ht="13.5" customHeight="1" x14ac:dyDescent="0.25">
      <c r="A1" s="16" t="s">
        <v>4</v>
      </c>
    </row>
    <row r="2" spans="1:20" ht="13.5" customHeight="1" x14ac:dyDescent="0.25">
      <c r="B2" s="456" t="str">
        <f>+Índice!B22</f>
        <v>Gráfico 12 - Indicadores do mercado de trabalho (2020-2025)</v>
      </c>
      <c r="C2" s="456"/>
      <c r="D2" s="456"/>
      <c r="E2" s="456"/>
      <c r="F2" s="456"/>
      <c r="G2" s="456"/>
      <c r="H2" s="456"/>
      <c r="I2" s="456"/>
      <c r="J2" s="456"/>
      <c r="K2" s="456"/>
      <c r="L2" s="456"/>
      <c r="M2" s="7"/>
      <c r="N2" s="7"/>
      <c r="O2" s="7"/>
      <c r="P2" s="7"/>
      <c r="Q2" s="7"/>
      <c r="R2" s="7"/>
      <c r="S2" s="7"/>
      <c r="T2" s="7"/>
    </row>
    <row r="3" spans="1:20" ht="13.5" customHeight="1" x14ac:dyDescent="0.25">
      <c r="B3" s="456" t="str">
        <f>+Índice!C22</f>
        <v>Chart 12 - Labour market indicators (2020-2025)</v>
      </c>
      <c r="C3" s="456"/>
      <c r="D3" s="456"/>
      <c r="E3" s="456"/>
      <c r="F3" s="456"/>
      <c r="G3" s="456"/>
      <c r="H3" s="456"/>
      <c r="I3" s="456"/>
      <c r="J3" s="456"/>
      <c r="K3" s="456"/>
      <c r="L3" s="456"/>
      <c r="M3" s="7"/>
      <c r="N3" s="7"/>
      <c r="O3" s="7"/>
      <c r="P3" s="7"/>
      <c r="Q3" s="7"/>
      <c r="R3" s="7"/>
      <c r="S3" s="7"/>
      <c r="T3" s="7"/>
    </row>
    <row r="4" spans="1:20" ht="13.5" customHeight="1" x14ac:dyDescent="0.35">
      <c r="B4" s="1" t="s">
        <v>5</v>
      </c>
      <c r="C4" s="1"/>
      <c r="G4" s="18"/>
      <c r="H4" s="18"/>
      <c r="I4" s="18"/>
      <c r="J4" s="18"/>
      <c r="L4" s="19"/>
    </row>
    <row r="5" spans="1:20" ht="16.399999999999999" customHeight="1" x14ac:dyDescent="0.25">
      <c r="B5" s="20"/>
      <c r="C5" s="98"/>
      <c r="D5" s="21">
        <v>2020</v>
      </c>
      <c r="E5" s="98"/>
      <c r="F5" s="21">
        <v>2021</v>
      </c>
      <c r="G5" s="21">
        <v>2022</v>
      </c>
      <c r="H5" s="21">
        <v>2023</v>
      </c>
      <c r="I5" s="21">
        <v>2024</v>
      </c>
      <c r="J5" s="21">
        <v>2025</v>
      </c>
      <c r="K5" s="98"/>
      <c r="L5" s="20"/>
    </row>
    <row r="6" spans="1:20" ht="16.399999999999999" customHeight="1" x14ac:dyDescent="0.3">
      <c r="B6" s="58" t="s">
        <v>214</v>
      </c>
      <c r="C6" s="99"/>
      <c r="D6" s="23"/>
      <c r="E6" s="99"/>
      <c r="F6" s="24"/>
      <c r="G6" s="24"/>
      <c r="H6" s="24"/>
      <c r="I6" s="25"/>
      <c r="J6" s="25"/>
      <c r="K6" s="99"/>
      <c r="L6" s="22" t="s">
        <v>215</v>
      </c>
    </row>
    <row r="7" spans="1:20" ht="16.399999999999999" customHeight="1" x14ac:dyDescent="0.25">
      <c r="B7" s="67" t="s">
        <v>509</v>
      </c>
      <c r="C7" s="100"/>
      <c r="D7" s="39">
        <v>-2</v>
      </c>
      <c r="E7" s="100"/>
      <c r="F7" s="39">
        <v>-0.2</v>
      </c>
      <c r="G7" s="39">
        <v>1.4</v>
      </c>
      <c r="H7" s="39">
        <v>0.9</v>
      </c>
      <c r="I7" s="39">
        <v>0.5</v>
      </c>
      <c r="J7" s="39">
        <v>0.2</v>
      </c>
      <c r="K7" s="100"/>
      <c r="L7" s="26" t="s">
        <v>429</v>
      </c>
      <c r="M7" s="38"/>
    </row>
    <row r="8" spans="1:20" ht="16.399999999999999" customHeight="1" x14ac:dyDescent="0.25">
      <c r="B8" s="67" t="s">
        <v>504</v>
      </c>
      <c r="C8" s="100"/>
      <c r="D8" s="39">
        <v>-4</v>
      </c>
      <c r="E8" s="100"/>
      <c r="F8" s="39">
        <v>1.3</v>
      </c>
      <c r="G8" s="39">
        <v>1.1000000000000001</v>
      </c>
      <c r="H8" s="39">
        <v>0.7</v>
      </c>
      <c r="I8" s="39">
        <v>0.4</v>
      </c>
      <c r="J8" s="39" t="s">
        <v>172</v>
      </c>
      <c r="K8" s="100"/>
      <c r="L8" s="67" t="s">
        <v>188</v>
      </c>
      <c r="M8" s="38"/>
    </row>
    <row r="9" spans="1:20" ht="16.399999999999999" customHeight="1" x14ac:dyDescent="0.3">
      <c r="B9" s="27" t="s">
        <v>216</v>
      </c>
      <c r="C9" s="101"/>
      <c r="D9" s="28"/>
      <c r="E9" s="101"/>
      <c r="F9" s="29"/>
      <c r="G9" s="29"/>
      <c r="H9" s="29"/>
      <c r="I9" s="30"/>
      <c r="J9" s="30"/>
      <c r="K9" s="101"/>
      <c r="L9" s="64" t="s">
        <v>217</v>
      </c>
    </row>
    <row r="10" spans="1:20" ht="16.399999999999999" customHeight="1" x14ac:dyDescent="0.25">
      <c r="B10" s="67" t="s">
        <v>509</v>
      </c>
      <c r="C10" s="100"/>
      <c r="D10" s="39">
        <v>6.8</v>
      </c>
      <c r="E10" s="100"/>
      <c r="F10" s="39">
        <v>8.3000000000000007</v>
      </c>
      <c r="G10" s="39">
        <v>7.3</v>
      </c>
      <c r="H10" s="39">
        <v>6.7</v>
      </c>
      <c r="I10" s="39">
        <v>6.5</v>
      </c>
      <c r="J10" s="39">
        <v>6.5</v>
      </c>
      <c r="K10" s="100"/>
      <c r="L10" s="26" t="s">
        <v>429</v>
      </c>
    </row>
    <row r="11" spans="1:20" ht="16.399999999999999" customHeight="1" x14ac:dyDescent="0.25">
      <c r="B11" s="67" t="s">
        <v>504</v>
      </c>
      <c r="C11" s="39"/>
      <c r="D11" s="39">
        <v>6.5</v>
      </c>
      <c r="E11" s="39"/>
      <c r="F11" s="39">
        <v>8.8000000000000007</v>
      </c>
      <c r="G11" s="39">
        <v>7.8</v>
      </c>
      <c r="H11" s="39">
        <v>7.1</v>
      </c>
      <c r="I11" s="39">
        <v>6.8</v>
      </c>
      <c r="J11" s="39" t="s">
        <v>172</v>
      </c>
      <c r="K11" s="39"/>
      <c r="L11" s="67" t="s">
        <v>188</v>
      </c>
    </row>
    <row r="12" spans="1:20" ht="4.5" customHeight="1" x14ac:dyDescent="0.25">
      <c r="B12" s="31"/>
      <c r="C12" s="31"/>
      <c r="D12" s="32"/>
      <c r="E12" s="32"/>
      <c r="F12" s="32"/>
      <c r="G12" s="32"/>
      <c r="H12" s="32"/>
      <c r="I12" s="32"/>
      <c r="J12" s="32"/>
      <c r="K12" s="32"/>
      <c r="L12" s="32"/>
    </row>
    <row r="13" spans="1:20" ht="13.5" customHeight="1" x14ac:dyDescent="0.25">
      <c r="B13" s="455" t="s">
        <v>337</v>
      </c>
      <c r="C13" s="455"/>
      <c r="D13" s="455"/>
      <c r="E13" s="455"/>
      <c r="F13" s="455"/>
      <c r="G13" s="455"/>
      <c r="H13" s="455"/>
      <c r="I13" s="455"/>
      <c r="J13" s="455"/>
      <c r="K13" s="455"/>
      <c r="L13" s="455"/>
    </row>
    <row r="14" spans="1:20" ht="13.5" customHeight="1" x14ac:dyDescent="0.25">
      <c r="B14" s="493" t="s">
        <v>338</v>
      </c>
      <c r="C14" s="493"/>
      <c r="D14" s="493"/>
      <c r="E14" s="493"/>
      <c r="F14" s="493"/>
      <c r="G14" s="493"/>
      <c r="H14" s="493"/>
      <c r="I14" s="493"/>
      <c r="J14" s="493"/>
      <c r="K14" s="493"/>
      <c r="L14" s="493"/>
    </row>
    <row r="15" spans="1:20" ht="13.5" customHeight="1" x14ac:dyDescent="0.25"/>
    <row r="16" spans="1:20" ht="13.5" customHeight="1" x14ac:dyDescent="0.25"/>
    <row r="17" ht="13.5" customHeight="1" x14ac:dyDescent="0.25"/>
    <row r="18" ht="13.5" customHeight="1" x14ac:dyDescent="0.25"/>
    <row r="19" ht="13.5" customHeight="1" x14ac:dyDescent="0.25"/>
    <row r="20" ht="13.5" customHeight="1" x14ac:dyDescent="0.25"/>
    <row r="21" ht="13.5" customHeight="1" x14ac:dyDescent="0.25"/>
    <row r="22" ht="13.5" customHeight="1" x14ac:dyDescent="0.25"/>
    <row r="23" ht="13.5" customHeight="1" x14ac:dyDescent="0.25"/>
    <row r="24" ht="13.5" customHeight="1" x14ac:dyDescent="0.25"/>
    <row r="25" ht="13.5" customHeight="1" x14ac:dyDescent="0.25"/>
    <row r="26" ht="13.5" customHeight="1" x14ac:dyDescent="0.25"/>
    <row r="27" ht="13.5" customHeight="1" x14ac:dyDescent="0.25"/>
    <row r="28" ht="13.5" customHeight="1" x14ac:dyDescent="0.25"/>
    <row r="29" ht="13.5" customHeight="1" x14ac:dyDescent="0.25"/>
  </sheetData>
  <mergeCells count="4">
    <mergeCell ref="B2:L2"/>
    <mergeCell ref="B3:L3"/>
    <mergeCell ref="B13:L13"/>
    <mergeCell ref="B14:L14"/>
  </mergeCells>
  <hyperlinks>
    <hyperlink ref="A1" location="Índice!A1" display="Índice" xr:uid="{78737BE3-6885-43DF-B6AB-3E48CA0C0F5F}"/>
  </hyperlinks>
  <printOptions horizontalCentered="1"/>
  <pageMargins left="0.11811023622047245" right="0.11811023622047245" top="0.59055118110236227" bottom="0.15748031496062992" header="0.31496062992125984" footer="0.31496062992125984"/>
  <pageSetup paperSize="9" scale="76"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FA109-4582-49C5-8611-91B93C470D2A}">
  <sheetPr codeName="Folha14">
    <pageSetUpPr fitToPage="1"/>
  </sheetPr>
  <dimension ref="A1:T29"/>
  <sheetViews>
    <sheetView showGridLines="0" zoomScaleNormal="100" workbookViewId="0"/>
  </sheetViews>
  <sheetFormatPr defaultColWidth="9.453125" defaultRowHeight="13.5" x14ac:dyDescent="0.25"/>
  <cols>
    <col min="1" max="1" width="6.1796875" style="2" bestFit="1" customWidth="1"/>
    <col min="2" max="2" width="38.81640625" style="2" bestFit="1" customWidth="1"/>
    <col min="3" max="3" width="1.54296875" style="2" customWidth="1"/>
    <col min="4" max="4" width="6.54296875" style="2" customWidth="1"/>
    <col min="5" max="5" width="1.54296875" style="2" customWidth="1"/>
    <col min="6" max="10" width="6.54296875" style="2" customWidth="1"/>
    <col min="11" max="11" width="1.54296875" style="2" customWidth="1"/>
    <col min="12" max="12" width="33.81640625" style="2" bestFit="1" customWidth="1"/>
    <col min="13" max="16" width="7.54296875" style="2" customWidth="1"/>
    <col min="17" max="17" width="13.54296875" style="2" bestFit="1" customWidth="1"/>
    <col min="18" max="18" width="12.54296875" style="2" bestFit="1" customWidth="1"/>
    <col min="19" max="20" width="7.54296875" style="2" customWidth="1"/>
    <col min="21" max="16384" width="9.453125" style="2"/>
  </cols>
  <sheetData>
    <row r="1" spans="1:20" ht="13.5" customHeight="1" x14ac:dyDescent="0.25">
      <c r="A1" s="16" t="s">
        <v>4</v>
      </c>
    </row>
    <row r="2" spans="1:20" ht="13.5" customHeight="1" x14ac:dyDescent="0.25">
      <c r="B2" s="456" t="str">
        <f>+Índice!B23</f>
        <v>Gráfico 13 - Sector externo (2020-2025)</v>
      </c>
      <c r="C2" s="456"/>
      <c r="D2" s="456"/>
      <c r="E2" s="456"/>
      <c r="F2" s="456"/>
      <c r="G2" s="456"/>
      <c r="H2" s="456"/>
      <c r="I2" s="456"/>
      <c r="J2" s="456"/>
      <c r="K2" s="456"/>
      <c r="L2" s="456"/>
      <c r="M2" s="7"/>
      <c r="N2" s="7"/>
      <c r="O2" s="7"/>
      <c r="P2" s="7"/>
      <c r="Q2" s="7"/>
      <c r="R2" s="7"/>
      <c r="S2" s="7"/>
      <c r="T2" s="7"/>
    </row>
    <row r="3" spans="1:20" ht="13.5" customHeight="1" x14ac:dyDescent="0.25">
      <c r="B3" s="456" t="str">
        <f>+Índice!C23</f>
        <v>Chart 13 - External sector (2020-2025)</v>
      </c>
      <c r="C3" s="456"/>
      <c r="D3" s="456"/>
      <c r="E3" s="456"/>
      <c r="F3" s="456"/>
      <c r="G3" s="456"/>
      <c r="H3" s="456"/>
      <c r="I3" s="456"/>
      <c r="J3" s="456"/>
      <c r="K3" s="456"/>
      <c r="L3" s="456"/>
      <c r="M3" s="7"/>
      <c r="N3" s="7"/>
      <c r="O3" s="7"/>
      <c r="P3" s="7"/>
      <c r="Q3" s="7"/>
      <c r="R3" s="7"/>
      <c r="S3" s="7"/>
      <c r="T3" s="7"/>
    </row>
    <row r="4" spans="1:20" ht="13.5" customHeight="1" x14ac:dyDescent="0.35">
      <c r="B4" s="1" t="s">
        <v>5</v>
      </c>
      <c r="C4" s="1"/>
      <c r="G4" s="18"/>
      <c r="H4" s="18"/>
      <c r="I4" s="18"/>
      <c r="J4" s="18"/>
      <c r="L4" s="19"/>
    </row>
    <row r="5" spans="1:20" ht="16.399999999999999" customHeight="1" x14ac:dyDescent="0.25">
      <c r="B5" s="20"/>
      <c r="C5" s="98"/>
      <c r="D5" s="21">
        <v>2020</v>
      </c>
      <c r="E5" s="98"/>
      <c r="F5" s="21">
        <v>2021</v>
      </c>
      <c r="G5" s="21">
        <v>2022</v>
      </c>
      <c r="H5" s="21">
        <v>2023</v>
      </c>
      <c r="I5" s="21">
        <v>2024</v>
      </c>
      <c r="J5" s="21">
        <v>2025</v>
      </c>
      <c r="K5" s="98"/>
      <c r="L5" s="20"/>
    </row>
    <row r="6" spans="1:20" ht="16.399999999999999" customHeight="1" x14ac:dyDescent="0.3">
      <c r="B6" s="58" t="s">
        <v>528</v>
      </c>
      <c r="C6" s="99"/>
      <c r="D6" s="23"/>
      <c r="E6" s="99"/>
      <c r="F6" s="24"/>
      <c r="G6" s="24"/>
      <c r="H6" s="24"/>
      <c r="I6" s="25"/>
      <c r="J6" s="25"/>
      <c r="K6" s="99"/>
      <c r="L6" s="22" t="s">
        <v>531</v>
      </c>
    </row>
    <row r="7" spans="1:20" ht="16.399999999999999" customHeight="1" x14ac:dyDescent="0.25">
      <c r="B7" s="67" t="s">
        <v>509</v>
      </c>
      <c r="C7" s="100"/>
      <c r="D7" s="39">
        <v>0.1</v>
      </c>
      <c r="E7" s="100"/>
      <c r="F7" s="39">
        <v>0</v>
      </c>
      <c r="G7" s="39">
        <v>0</v>
      </c>
      <c r="H7" s="39">
        <v>0</v>
      </c>
      <c r="I7" s="39">
        <v>0</v>
      </c>
      <c r="J7" s="39">
        <v>0</v>
      </c>
      <c r="K7" s="100"/>
      <c r="L7" s="26" t="s">
        <v>429</v>
      </c>
      <c r="M7" s="38"/>
    </row>
    <row r="8" spans="1:20" ht="16.399999999999999" customHeight="1" x14ac:dyDescent="0.25">
      <c r="B8" s="67" t="s">
        <v>504</v>
      </c>
      <c r="C8" s="100"/>
      <c r="D8" s="39">
        <v>-1.3</v>
      </c>
      <c r="E8" s="100"/>
      <c r="F8" s="39">
        <v>-1.4</v>
      </c>
      <c r="G8" s="39">
        <v>-1.8</v>
      </c>
      <c r="H8" s="39">
        <v>-2</v>
      </c>
      <c r="I8" s="39">
        <v>-2.1</v>
      </c>
      <c r="J8" s="39" t="s">
        <v>172</v>
      </c>
      <c r="K8" s="100"/>
      <c r="L8" s="67" t="s">
        <v>188</v>
      </c>
      <c r="M8" s="38"/>
    </row>
    <row r="9" spans="1:20" ht="16.399999999999999" customHeight="1" x14ac:dyDescent="0.3">
      <c r="B9" s="27" t="s">
        <v>529</v>
      </c>
      <c r="C9" s="101"/>
      <c r="D9" s="28"/>
      <c r="E9" s="101"/>
      <c r="F9" s="29"/>
      <c r="G9" s="29"/>
      <c r="H9" s="29"/>
      <c r="I9" s="30"/>
      <c r="J9" s="30"/>
      <c r="K9" s="101"/>
      <c r="L9" s="64" t="s">
        <v>530</v>
      </c>
    </row>
    <row r="10" spans="1:20" ht="16.399999999999999" customHeight="1" x14ac:dyDescent="0.25">
      <c r="B10" s="67" t="s">
        <v>509</v>
      </c>
      <c r="C10" s="100"/>
      <c r="D10" s="39">
        <v>-2</v>
      </c>
      <c r="E10" s="100"/>
      <c r="F10" s="39">
        <v>-1.8</v>
      </c>
      <c r="G10" s="39">
        <v>-1.8</v>
      </c>
      <c r="H10" s="39">
        <v>-1.9</v>
      </c>
      <c r="I10" s="39">
        <v>-1.9</v>
      </c>
      <c r="J10" s="39">
        <v>-1.9</v>
      </c>
      <c r="K10" s="100"/>
      <c r="L10" s="26" t="s">
        <v>429</v>
      </c>
    </row>
    <row r="11" spans="1:20" ht="16.399999999999999" customHeight="1" x14ac:dyDescent="0.25">
      <c r="B11" s="67" t="s">
        <v>504</v>
      </c>
      <c r="C11" s="67"/>
      <c r="D11" s="39">
        <v>-1.9</v>
      </c>
      <c r="E11" s="39"/>
      <c r="F11" s="39">
        <v>-2.2000000000000002</v>
      </c>
      <c r="G11" s="39">
        <v>-2.7</v>
      </c>
      <c r="H11" s="39">
        <v>-2.9</v>
      </c>
      <c r="I11" s="39">
        <v>-2.9</v>
      </c>
      <c r="J11" s="39" t="s">
        <v>172</v>
      </c>
      <c r="K11" s="39"/>
      <c r="L11" s="67" t="s">
        <v>188</v>
      </c>
    </row>
    <row r="12" spans="1:20" ht="4.5" customHeight="1" x14ac:dyDescent="0.25">
      <c r="B12" s="31"/>
      <c r="C12" s="31"/>
      <c r="D12" s="32"/>
      <c r="E12" s="32"/>
      <c r="F12" s="32"/>
      <c r="G12" s="32"/>
      <c r="H12" s="32"/>
      <c r="I12" s="32"/>
      <c r="J12" s="32"/>
      <c r="K12" s="32"/>
      <c r="L12" s="32"/>
    </row>
    <row r="13" spans="1:20" ht="13.5" customHeight="1" x14ac:dyDescent="0.25">
      <c r="B13" s="455" t="s">
        <v>337</v>
      </c>
      <c r="C13" s="455"/>
      <c r="D13" s="455"/>
      <c r="E13" s="455"/>
      <c r="F13" s="455"/>
      <c r="G13" s="455"/>
      <c r="H13" s="455"/>
      <c r="I13" s="455"/>
      <c r="J13" s="455"/>
      <c r="K13" s="455"/>
      <c r="L13" s="455"/>
    </row>
    <row r="14" spans="1:20" ht="13.5" customHeight="1" x14ac:dyDescent="0.25">
      <c r="B14" s="493" t="s">
        <v>338</v>
      </c>
      <c r="C14" s="493"/>
      <c r="D14" s="493"/>
      <c r="E14" s="493"/>
      <c r="F14" s="493"/>
      <c r="G14" s="493"/>
      <c r="H14" s="493"/>
      <c r="I14" s="493"/>
      <c r="J14" s="493"/>
      <c r="K14" s="493"/>
      <c r="L14" s="493"/>
    </row>
    <row r="15" spans="1:20" ht="13.5" customHeight="1" x14ac:dyDescent="0.25"/>
    <row r="16" spans="1:20" ht="13.5" customHeight="1" x14ac:dyDescent="0.25"/>
    <row r="17" ht="13.5" customHeight="1" x14ac:dyDescent="0.25"/>
    <row r="18" ht="13.5" customHeight="1" x14ac:dyDescent="0.25"/>
    <row r="19" ht="13.5" customHeight="1" x14ac:dyDescent="0.25"/>
    <row r="20" ht="13.5" customHeight="1" x14ac:dyDescent="0.25"/>
    <row r="21" ht="13.5" customHeight="1" x14ac:dyDescent="0.25"/>
    <row r="22" ht="13.5" customHeight="1" x14ac:dyDescent="0.25"/>
    <row r="23" ht="13.5" customHeight="1" x14ac:dyDescent="0.25"/>
    <row r="24" ht="13.5" customHeight="1" x14ac:dyDescent="0.25"/>
    <row r="25" ht="13.5" customHeight="1" x14ac:dyDescent="0.25"/>
    <row r="26" ht="13.5" customHeight="1" x14ac:dyDescent="0.25"/>
    <row r="27" ht="13.5" customHeight="1" x14ac:dyDescent="0.25"/>
    <row r="28" ht="13.5" customHeight="1" x14ac:dyDescent="0.25"/>
    <row r="29" ht="13.5" customHeight="1" x14ac:dyDescent="0.25"/>
  </sheetData>
  <mergeCells count="4">
    <mergeCell ref="B2:L2"/>
    <mergeCell ref="B3:L3"/>
    <mergeCell ref="B13:L13"/>
    <mergeCell ref="B14:L14"/>
  </mergeCells>
  <hyperlinks>
    <hyperlink ref="A1" location="Índice!A1" display="Índice" xr:uid="{98010850-6A09-4A7E-9B91-1E0B55F55A74}"/>
  </hyperlinks>
  <printOptions horizontalCentered="1"/>
  <pageMargins left="0.11811023622047245" right="0.11811023622047245" top="0.59055118110236227" bottom="0.15748031496062992" header="0.31496062992125984" footer="0.31496062992125984"/>
  <pageSetup paperSize="9" scale="76"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23914-9822-46C3-BC94-A4FD04AE977E}">
  <sheetPr codeName="Folha15">
    <pageSetUpPr fitToPage="1"/>
  </sheetPr>
  <dimension ref="A1:S17"/>
  <sheetViews>
    <sheetView showGridLines="0" zoomScaleNormal="100" workbookViewId="0"/>
  </sheetViews>
  <sheetFormatPr defaultColWidth="9.453125" defaultRowHeight="13.5" x14ac:dyDescent="0.25"/>
  <cols>
    <col min="1" max="1" width="6.453125" style="2" bestFit="1" customWidth="1"/>
    <col min="2" max="2" width="50.453125" style="2" bestFit="1" customWidth="1"/>
    <col min="3" max="3" width="1.54296875" style="2" customWidth="1"/>
    <col min="4" max="9" width="6.54296875" style="2" customWidth="1"/>
    <col min="10" max="10" width="1.54296875" style="2" customWidth="1"/>
    <col min="11" max="11" width="43.453125" style="2" bestFit="1" customWidth="1"/>
    <col min="12" max="15" width="7.54296875" style="2" customWidth="1"/>
    <col min="16" max="16" width="13.54296875" style="2" bestFit="1" customWidth="1"/>
    <col min="17" max="17" width="12.54296875" style="2" bestFit="1" customWidth="1"/>
    <col min="18" max="19" width="7.54296875" style="2" customWidth="1"/>
    <col min="20" max="16384" width="9.453125" style="2"/>
  </cols>
  <sheetData>
    <row r="1" spans="1:19" ht="13.5" customHeight="1" x14ac:dyDescent="0.25">
      <c r="A1" s="16" t="s">
        <v>4</v>
      </c>
    </row>
    <row r="2" spans="1:19" ht="13.5" customHeight="1" x14ac:dyDescent="0.25">
      <c r="B2" s="456" t="str">
        <f>+Índice!B24</f>
        <v>Gráfico 14 - Composição do crescimento do produto potencial</v>
      </c>
      <c r="C2" s="456"/>
      <c r="D2" s="456"/>
      <c r="E2" s="456"/>
      <c r="F2" s="456"/>
      <c r="G2" s="456"/>
      <c r="H2" s="456"/>
      <c r="I2" s="456"/>
      <c r="J2" s="456"/>
      <c r="K2" s="456"/>
      <c r="L2" s="7"/>
      <c r="M2" s="7"/>
      <c r="N2" s="7"/>
      <c r="O2" s="7"/>
      <c r="P2" s="7"/>
      <c r="Q2" s="7"/>
      <c r="R2" s="7"/>
      <c r="S2" s="7"/>
    </row>
    <row r="3" spans="1:19" ht="13.5" customHeight="1" x14ac:dyDescent="0.25">
      <c r="B3" s="456" t="str">
        <f>+Índice!C24</f>
        <v>Chart 14 - Potential output growth composition</v>
      </c>
      <c r="C3" s="456"/>
      <c r="D3" s="456"/>
      <c r="E3" s="456"/>
      <c r="F3" s="456"/>
      <c r="G3" s="456"/>
      <c r="H3" s="456"/>
      <c r="I3" s="456"/>
      <c r="J3" s="456"/>
      <c r="K3" s="456"/>
      <c r="L3" s="7"/>
      <c r="M3" s="7"/>
      <c r="N3" s="7"/>
      <c r="O3" s="7"/>
      <c r="P3" s="7"/>
      <c r="Q3" s="7"/>
      <c r="R3" s="7"/>
      <c r="S3" s="7"/>
    </row>
    <row r="4" spans="1:19" ht="13.5" customHeight="1" x14ac:dyDescent="0.35">
      <c r="B4" s="1" t="s">
        <v>5</v>
      </c>
      <c r="C4" s="1"/>
      <c r="G4" s="18"/>
      <c r="H4" s="18"/>
      <c r="I4" s="18"/>
      <c r="J4" s="1"/>
      <c r="K4" s="19"/>
    </row>
    <row r="5" spans="1:19" ht="16.399999999999999" customHeight="1" x14ac:dyDescent="0.25">
      <c r="B5" s="20"/>
      <c r="C5" s="59"/>
      <c r="D5" s="21">
        <v>2020</v>
      </c>
      <c r="E5" s="349">
        <v>2021</v>
      </c>
      <c r="F5" s="349">
        <v>2022</v>
      </c>
      <c r="G5" s="349">
        <v>2023</v>
      </c>
      <c r="H5" s="349">
        <v>2024</v>
      </c>
      <c r="I5" s="21">
        <v>2025</v>
      </c>
      <c r="J5" s="59"/>
      <c r="K5" s="20"/>
    </row>
    <row r="6" spans="1:19" ht="16.399999999999999" customHeight="1" x14ac:dyDescent="0.25">
      <c r="B6" s="62" t="s">
        <v>218</v>
      </c>
      <c r="C6" s="102"/>
      <c r="D6" s="63">
        <v>1.2</v>
      </c>
      <c r="E6" s="63">
        <v>1.7</v>
      </c>
      <c r="F6" s="63">
        <v>1.9</v>
      </c>
      <c r="G6" s="63">
        <v>1.7</v>
      </c>
      <c r="H6" s="63">
        <v>1.5</v>
      </c>
      <c r="I6" s="63">
        <v>1.6</v>
      </c>
      <c r="J6" s="102"/>
      <c r="K6" s="62" t="s">
        <v>221</v>
      </c>
      <c r="L6" s="38"/>
    </row>
    <row r="7" spans="1:19" ht="16.399999999999999" customHeight="1" x14ac:dyDescent="0.25">
      <c r="B7" s="62" t="s">
        <v>219</v>
      </c>
      <c r="C7" s="102"/>
      <c r="D7" s="39"/>
      <c r="E7" s="39"/>
      <c r="F7" s="39"/>
      <c r="G7" s="39"/>
      <c r="H7" s="39"/>
      <c r="I7" s="39"/>
      <c r="J7" s="102"/>
      <c r="K7" s="62" t="s">
        <v>220</v>
      </c>
      <c r="L7" s="38"/>
    </row>
    <row r="8" spans="1:19" ht="16.399999999999999" customHeight="1" x14ac:dyDescent="0.25">
      <c r="B8" s="35" t="s">
        <v>875</v>
      </c>
      <c r="C8" s="103"/>
      <c r="D8" s="39">
        <v>0.1</v>
      </c>
      <c r="E8" s="39">
        <v>0.3</v>
      </c>
      <c r="F8" s="39">
        <v>0.3</v>
      </c>
      <c r="G8" s="39">
        <v>0</v>
      </c>
      <c r="H8" s="39">
        <v>-0.2</v>
      </c>
      <c r="I8" s="39">
        <v>-0.2</v>
      </c>
      <c r="J8" s="103"/>
      <c r="K8" s="35" t="s">
        <v>222</v>
      </c>
      <c r="L8" s="38"/>
    </row>
    <row r="9" spans="1:19" ht="16.399999999999999" customHeight="1" x14ac:dyDescent="0.25">
      <c r="B9" s="35" t="s">
        <v>874</v>
      </c>
      <c r="C9" s="35"/>
      <c r="D9" s="39">
        <v>0</v>
      </c>
      <c r="E9" s="39">
        <v>0.1</v>
      </c>
      <c r="F9" s="39">
        <v>0.2</v>
      </c>
      <c r="G9" s="39">
        <v>0.3</v>
      </c>
      <c r="H9" s="39">
        <v>0.3</v>
      </c>
      <c r="I9" s="39">
        <v>0.4</v>
      </c>
      <c r="J9" s="35"/>
      <c r="K9" s="35" t="s">
        <v>223</v>
      </c>
      <c r="L9" s="38"/>
    </row>
    <row r="10" spans="1:19" ht="16.399999999999999" customHeight="1" x14ac:dyDescent="0.25">
      <c r="B10" s="35" t="s">
        <v>876</v>
      </c>
      <c r="C10" s="35"/>
      <c r="D10" s="39">
        <v>1</v>
      </c>
      <c r="E10" s="39">
        <v>1.3</v>
      </c>
      <c r="F10" s="39">
        <v>1.4</v>
      </c>
      <c r="G10" s="39">
        <v>1.4</v>
      </c>
      <c r="H10" s="39">
        <v>1.4</v>
      </c>
      <c r="I10" s="39">
        <v>1.4</v>
      </c>
      <c r="J10" s="35"/>
      <c r="K10" s="35" t="s">
        <v>224</v>
      </c>
      <c r="L10" s="38"/>
    </row>
    <row r="11" spans="1:19" ht="4.5" customHeight="1" x14ac:dyDescent="0.25">
      <c r="B11" s="31"/>
      <c r="C11" s="31"/>
      <c r="D11" s="32"/>
      <c r="E11" s="32"/>
      <c r="F11" s="32"/>
      <c r="G11" s="32"/>
      <c r="H11" s="32"/>
      <c r="I11" s="32"/>
      <c r="J11" s="31"/>
      <c r="K11" s="32"/>
    </row>
    <row r="12" spans="1:19" ht="28.4" customHeight="1" x14ac:dyDescent="0.25">
      <c r="B12" s="455" t="s">
        <v>873</v>
      </c>
      <c r="C12" s="455"/>
      <c r="D12" s="455"/>
      <c r="E12" s="455"/>
      <c r="F12" s="455"/>
      <c r="G12" s="455"/>
      <c r="H12" s="455"/>
      <c r="I12" s="455"/>
      <c r="J12" s="455"/>
      <c r="K12" s="455"/>
    </row>
    <row r="13" spans="1:19" ht="28.4" customHeight="1" x14ac:dyDescent="0.25">
      <c r="B13" s="457" t="s">
        <v>526</v>
      </c>
      <c r="C13" s="457"/>
      <c r="D13" s="457"/>
      <c r="E13" s="457"/>
      <c r="F13" s="457"/>
      <c r="G13" s="457"/>
      <c r="H13" s="457"/>
      <c r="I13" s="457"/>
      <c r="J13" s="457"/>
      <c r="K13" s="457"/>
    </row>
    <row r="14" spans="1:19" ht="13.5" customHeight="1" x14ac:dyDescent="0.25"/>
    <row r="15" spans="1:19" ht="13.5" customHeight="1" x14ac:dyDescent="0.25"/>
    <row r="17" spans="4:9" x14ac:dyDescent="0.25">
      <c r="D17" s="38"/>
      <c r="E17" s="38"/>
      <c r="F17" s="38"/>
      <c r="G17" s="38"/>
      <c r="H17" s="38"/>
      <c r="I17" s="38"/>
    </row>
  </sheetData>
  <mergeCells count="4">
    <mergeCell ref="B2:K2"/>
    <mergeCell ref="B3:K3"/>
    <mergeCell ref="B12:K12"/>
    <mergeCell ref="B13:K13"/>
  </mergeCells>
  <hyperlinks>
    <hyperlink ref="A1" location="Índice!A1" display="Índice" xr:uid="{480EAB4F-E3AD-49E5-A005-4D6D858C1B57}"/>
  </hyperlinks>
  <printOptions horizontalCentered="1"/>
  <pageMargins left="0.11811023622047245" right="0.11811023622047245" top="0.59055118110236227" bottom="0.15748031496062992" header="0.31496062992125984" footer="0.31496062992125984"/>
  <pageSetup paperSize="9" scale="76"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4296F0-8987-42D6-9E9C-9AFBBD499E1D}">
  <sheetPr codeName="Folha16">
    <pageSetUpPr fitToPage="1"/>
  </sheetPr>
  <dimension ref="A1:AA13"/>
  <sheetViews>
    <sheetView showGridLines="0" zoomScaleNormal="100" workbookViewId="0">
      <selection activeCell="G6" sqref="G6"/>
    </sheetView>
  </sheetViews>
  <sheetFormatPr defaultColWidth="9.453125" defaultRowHeight="13.5" x14ac:dyDescent="0.25"/>
  <cols>
    <col min="1" max="1" width="6.453125" style="2" bestFit="1" customWidth="1"/>
    <col min="2" max="2" width="34.54296875" style="2" bestFit="1" customWidth="1"/>
    <col min="3" max="3" width="1.54296875" style="2" customWidth="1"/>
    <col min="4" max="17" width="6.54296875" style="2" customWidth="1"/>
    <col min="18" max="18" width="1.54296875" style="2" customWidth="1"/>
    <col min="19" max="19" width="28.54296875" style="2" bestFit="1" customWidth="1"/>
    <col min="20" max="23" width="7.54296875" style="2" customWidth="1"/>
    <col min="24" max="24" width="13.54296875" style="2" bestFit="1" customWidth="1"/>
    <col min="25" max="25" width="12.54296875" style="2" bestFit="1" customWidth="1"/>
    <col min="26" max="27" width="7.54296875" style="2" customWidth="1"/>
    <col min="28" max="16384" width="9.453125" style="2"/>
  </cols>
  <sheetData>
    <row r="1" spans="1:27" ht="13.5" customHeight="1" x14ac:dyDescent="0.25">
      <c r="A1" s="16" t="s">
        <v>4</v>
      </c>
    </row>
    <row r="2" spans="1:27" ht="13.5" customHeight="1" x14ac:dyDescent="0.25">
      <c r="B2" s="456" t="str">
        <f>+Índice!B25</f>
        <v>Gráfico 15 - Hiato do produto (% produto potencial)</v>
      </c>
      <c r="C2" s="456"/>
      <c r="D2" s="456"/>
      <c r="E2" s="456"/>
      <c r="F2" s="456"/>
      <c r="G2" s="456"/>
      <c r="H2" s="456"/>
      <c r="I2" s="456"/>
      <c r="J2" s="456"/>
      <c r="K2" s="456"/>
      <c r="L2" s="456"/>
      <c r="M2" s="456"/>
      <c r="N2" s="456"/>
      <c r="O2" s="456"/>
      <c r="P2" s="456"/>
      <c r="Q2" s="456"/>
      <c r="R2" s="456"/>
      <c r="S2" s="456"/>
      <c r="T2" s="7"/>
      <c r="U2" s="7"/>
      <c r="V2" s="7"/>
      <c r="W2" s="7"/>
      <c r="X2" s="7"/>
      <c r="Y2" s="7"/>
      <c r="Z2" s="7"/>
      <c r="AA2" s="7"/>
    </row>
    <row r="3" spans="1:27" ht="13.5" customHeight="1" x14ac:dyDescent="0.25">
      <c r="B3" s="456" t="str">
        <f>+Índice!C25</f>
        <v>Chart 15 - Output gap (% potential output)</v>
      </c>
      <c r="C3" s="456"/>
      <c r="D3" s="456"/>
      <c r="E3" s="456"/>
      <c r="F3" s="456"/>
      <c r="G3" s="456"/>
      <c r="H3" s="456"/>
      <c r="I3" s="456"/>
      <c r="J3" s="456"/>
      <c r="K3" s="456"/>
      <c r="L3" s="456"/>
      <c r="M3" s="456"/>
      <c r="N3" s="456"/>
      <c r="O3" s="456"/>
      <c r="P3" s="456"/>
      <c r="Q3" s="456"/>
      <c r="R3" s="456"/>
      <c r="S3" s="456"/>
      <c r="T3" s="7"/>
      <c r="U3" s="7"/>
      <c r="V3" s="7"/>
      <c r="W3" s="7"/>
      <c r="X3" s="7"/>
      <c r="Y3" s="7"/>
      <c r="Z3" s="7"/>
      <c r="AA3" s="7"/>
    </row>
    <row r="4" spans="1:27" ht="13.5" customHeight="1" x14ac:dyDescent="0.35">
      <c r="B4" s="1" t="s">
        <v>5</v>
      </c>
      <c r="C4" s="1"/>
      <c r="G4" s="18"/>
      <c r="H4" s="18"/>
      <c r="I4" s="18"/>
      <c r="J4" s="18"/>
      <c r="K4" s="18"/>
      <c r="L4" s="18"/>
      <c r="M4" s="18"/>
      <c r="N4" s="18"/>
      <c r="O4" s="18"/>
      <c r="P4" s="18"/>
      <c r="Q4" s="18"/>
      <c r="R4" s="18"/>
      <c r="S4" s="19"/>
    </row>
    <row r="5" spans="1:27" ht="16.399999999999999" customHeight="1" x14ac:dyDescent="0.25">
      <c r="B5" s="20"/>
      <c r="C5" s="59"/>
      <c r="D5" s="21">
        <v>2012</v>
      </c>
      <c r="E5" s="21">
        <v>2013</v>
      </c>
      <c r="F5" s="349">
        <v>2014</v>
      </c>
      <c r="G5" s="349">
        <v>2015</v>
      </c>
      <c r="H5" s="349">
        <v>2016</v>
      </c>
      <c r="I5" s="349">
        <v>2017</v>
      </c>
      <c r="J5" s="349">
        <v>2018</v>
      </c>
      <c r="K5" s="349">
        <v>2019</v>
      </c>
      <c r="L5" s="349">
        <v>2020</v>
      </c>
      <c r="M5" s="349">
        <v>2021</v>
      </c>
      <c r="N5" s="349">
        <v>2022</v>
      </c>
      <c r="O5" s="349">
        <v>2023</v>
      </c>
      <c r="P5" s="349">
        <v>2024</v>
      </c>
      <c r="Q5" s="349">
        <v>2025</v>
      </c>
      <c r="R5" s="59"/>
      <c r="S5" s="20"/>
    </row>
    <row r="6" spans="1:27" ht="16.399999999999999" customHeight="1" x14ac:dyDescent="0.25">
      <c r="B6" s="62" t="s">
        <v>226</v>
      </c>
      <c r="C6" s="102"/>
      <c r="D6" s="39">
        <v>-4</v>
      </c>
      <c r="E6" s="39">
        <v>-4.0999999999999996</v>
      </c>
      <c r="F6" s="39">
        <v>-3.1</v>
      </c>
      <c r="G6" s="39">
        <v>-1.7</v>
      </c>
      <c r="H6" s="39">
        <v>-0.5</v>
      </c>
      <c r="I6" s="39">
        <v>1.6</v>
      </c>
      <c r="J6" s="39">
        <v>2.8</v>
      </c>
      <c r="K6" s="39">
        <v>3.5</v>
      </c>
      <c r="L6" s="39">
        <v>-5.5</v>
      </c>
      <c r="M6" s="39">
        <v>-3.9</v>
      </c>
      <c r="N6" s="39">
        <v>-1.1000000000000001</v>
      </c>
      <c r="O6" s="39">
        <v>-0.3</v>
      </c>
      <c r="P6" s="39">
        <v>0.2</v>
      </c>
      <c r="Q6" s="39">
        <v>0.3</v>
      </c>
      <c r="R6" s="102"/>
      <c r="S6" s="62" t="s">
        <v>228</v>
      </c>
      <c r="T6" s="38"/>
    </row>
    <row r="7" spans="1:27" ht="4.5" customHeight="1" x14ac:dyDescent="0.25">
      <c r="B7" s="31"/>
      <c r="C7" s="31"/>
      <c r="D7" s="32"/>
      <c r="E7" s="32"/>
      <c r="F7" s="32"/>
      <c r="G7" s="32"/>
      <c r="H7" s="32"/>
      <c r="I7" s="32"/>
      <c r="J7" s="32"/>
      <c r="K7" s="32"/>
      <c r="L7" s="32"/>
      <c r="M7" s="32"/>
      <c r="N7" s="32"/>
      <c r="O7" s="32"/>
      <c r="P7" s="32"/>
      <c r="Q7" s="32"/>
      <c r="R7" s="32"/>
      <c r="S7" s="32"/>
    </row>
    <row r="8" spans="1:27" ht="28.4" customHeight="1" x14ac:dyDescent="0.25">
      <c r="B8" s="455" t="s">
        <v>532</v>
      </c>
      <c r="C8" s="455"/>
      <c r="D8" s="455"/>
      <c r="E8" s="455"/>
      <c r="F8" s="455"/>
      <c r="G8" s="455"/>
      <c r="H8" s="455"/>
      <c r="I8" s="455"/>
      <c r="J8" s="455"/>
      <c r="K8" s="455"/>
      <c r="L8" s="455"/>
      <c r="M8" s="455"/>
      <c r="N8" s="455"/>
      <c r="O8" s="455"/>
      <c r="P8" s="455"/>
      <c r="Q8" s="455"/>
      <c r="R8" s="455"/>
      <c r="S8" s="455"/>
    </row>
    <row r="9" spans="1:27" ht="16.399999999999999" customHeight="1" x14ac:dyDescent="0.25">
      <c r="B9" s="457" t="s">
        <v>526</v>
      </c>
      <c r="C9" s="457"/>
      <c r="D9" s="457"/>
      <c r="E9" s="457"/>
      <c r="F9" s="457"/>
      <c r="G9" s="457"/>
      <c r="H9" s="457"/>
      <c r="I9" s="457"/>
      <c r="J9" s="457"/>
      <c r="K9" s="457"/>
      <c r="L9" s="457"/>
      <c r="M9" s="457"/>
      <c r="N9" s="457"/>
      <c r="O9" s="457"/>
      <c r="P9" s="457"/>
      <c r="Q9" s="457"/>
      <c r="R9" s="457"/>
      <c r="S9" s="457"/>
    </row>
    <row r="10" spans="1:27" ht="13.5" customHeight="1" x14ac:dyDescent="0.25"/>
    <row r="11" spans="1:27" ht="13.5" customHeight="1" x14ac:dyDescent="0.25"/>
    <row r="13" spans="1:27" x14ac:dyDescent="0.25">
      <c r="D13" s="38"/>
      <c r="E13" s="38"/>
      <c r="F13" s="38"/>
      <c r="G13" s="38"/>
      <c r="H13" s="38"/>
      <c r="I13" s="38"/>
      <c r="J13" s="38"/>
      <c r="K13" s="38"/>
      <c r="L13" s="38"/>
      <c r="M13" s="38"/>
      <c r="N13" s="38"/>
      <c r="O13" s="38"/>
      <c r="P13" s="38"/>
      <c r="Q13" s="38"/>
      <c r="R13" s="38"/>
    </row>
  </sheetData>
  <mergeCells count="4">
    <mergeCell ref="B2:S2"/>
    <mergeCell ref="B3:S3"/>
    <mergeCell ref="B8:S8"/>
    <mergeCell ref="B9:S9"/>
  </mergeCells>
  <hyperlinks>
    <hyperlink ref="A1" location="Índice!A1" display="Índice" xr:uid="{DBC8ECE4-BD88-4788-B90F-04CF34D6783B}"/>
  </hyperlinks>
  <printOptions horizontalCentered="1"/>
  <pageMargins left="0.11811023622047245" right="0.11811023622047245" top="0.59055118110236227" bottom="0.15748031496062992" header="0.31496062992125984" footer="0.31496062992125984"/>
  <pageSetup paperSize="9" scale="76"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F50C5-F91D-4FB7-91BF-280690894CB1}">
  <sheetPr codeName="Folha17">
    <pageSetUpPr fitToPage="1"/>
  </sheetPr>
  <dimension ref="A1:N25"/>
  <sheetViews>
    <sheetView showGridLines="0" zoomScaleNormal="100" workbookViewId="0"/>
  </sheetViews>
  <sheetFormatPr defaultColWidth="9.453125" defaultRowHeight="13.5" x14ac:dyDescent="0.25"/>
  <cols>
    <col min="1" max="1" width="6.54296875" style="2" bestFit="1" customWidth="1"/>
    <col min="2" max="2" width="23.54296875" style="2" customWidth="1"/>
    <col min="3" max="7" width="7.54296875" style="2" customWidth="1"/>
    <col min="8" max="8" width="1.453125" style="2" customWidth="1"/>
    <col min="9" max="13" width="7.54296875" style="2" customWidth="1"/>
    <col min="14" max="14" width="25" style="2" customWidth="1"/>
    <col min="15" max="16384" width="9.453125" style="2"/>
  </cols>
  <sheetData>
    <row r="1" spans="1:14" ht="13.5" customHeight="1" x14ac:dyDescent="0.25">
      <c r="A1" s="16" t="s">
        <v>4</v>
      </c>
    </row>
    <row r="2" spans="1:14" ht="13.5" customHeight="1" x14ac:dyDescent="0.25">
      <c r="B2" s="456" t="str">
        <f>+Índice!B26</f>
        <v>Gráfico 16 - Evolução da receita e despesa total (em % do PIB)</v>
      </c>
      <c r="C2" s="456"/>
      <c r="D2" s="456"/>
      <c r="E2" s="456"/>
      <c r="F2" s="456"/>
      <c r="G2" s="456"/>
      <c r="H2" s="456"/>
      <c r="I2" s="456"/>
      <c r="J2" s="456"/>
      <c r="K2" s="456"/>
      <c r="L2" s="456"/>
      <c r="M2" s="456"/>
      <c r="N2" s="456"/>
    </row>
    <row r="3" spans="1:14" ht="13.5" customHeight="1" x14ac:dyDescent="0.25">
      <c r="B3" s="456" t="str">
        <f>+Índice!C26</f>
        <v>Chart 16 - Total revenue and expenditure developments (in % of GDP)</v>
      </c>
      <c r="C3" s="456"/>
      <c r="D3" s="456"/>
      <c r="E3" s="456"/>
      <c r="F3" s="456"/>
      <c r="G3" s="456"/>
      <c r="H3" s="456"/>
      <c r="I3" s="456"/>
      <c r="J3" s="456"/>
      <c r="K3" s="456"/>
      <c r="L3" s="456"/>
      <c r="M3" s="456"/>
      <c r="N3" s="456"/>
    </row>
    <row r="4" spans="1:14" ht="13.5" customHeight="1" x14ac:dyDescent="0.35">
      <c r="B4" s="108" t="s">
        <v>5</v>
      </c>
      <c r="C4" s="15"/>
      <c r="D4" s="15"/>
      <c r="E4" s="15"/>
      <c r="F4" s="15"/>
      <c r="G4" s="15"/>
      <c r="H4" s="15"/>
      <c r="I4" s="15"/>
      <c r="J4" s="15"/>
      <c r="K4" s="15"/>
      <c r="L4" s="15"/>
      <c r="M4" s="15"/>
      <c r="N4" s="15"/>
    </row>
    <row r="5" spans="1:14" ht="13.5" customHeight="1" x14ac:dyDescent="0.3">
      <c r="B5" s="159" t="s">
        <v>16</v>
      </c>
      <c r="C5" s="160"/>
      <c r="D5" s="160"/>
      <c r="E5" s="160"/>
      <c r="F5" s="160"/>
      <c r="G5" s="160"/>
      <c r="H5" s="160"/>
      <c r="I5" s="160"/>
      <c r="J5" s="160"/>
      <c r="K5" s="160"/>
      <c r="L5" s="160"/>
      <c r="M5" s="160"/>
      <c r="N5" s="161" t="s">
        <v>17</v>
      </c>
    </row>
    <row r="6" spans="1:14" ht="13.5" customHeight="1" x14ac:dyDescent="0.3">
      <c r="B6" s="162"/>
      <c r="C6" s="494" t="s">
        <v>15</v>
      </c>
      <c r="D6" s="494"/>
      <c r="E6" s="494"/>
      <c r="F6" s="494"/>
      <c r="G6" s="495"/>
      <c r="H6" s="163"/>
      <c r="I6" s="496" t="s">
        <v>13</v>
      </c>
      <c r="J6" s="496"/>
      <c r="K6" s="496"/>
      <c r="L6" s="496"/>
      <c r="M6" s="496"/>
      <c r="N6" s="164"/>
    </row>
    <row r="7" spans="1:14" ht="13.5" customHeight="1" x14ac:dyDescent="0.3">
      <c r="B7" s="165"/>
      <c r="C7" s="494" t="s">
        <v>14</v>
      </c>
      <c r="D7" s="494"/>
      <c r="E7" s="494"/>
      <c r="F7" s="494"/>
      <c r="G7" s="495"/>
      <c r="H7" s="160"/>
      <c r="I7" s="496" t="s">
        <v>12</v>
      </c>
      <c r="J7" s="496"/>
      <c r="K7" s="496"/>
      <c r="L7" s="496"/>
      <c r="M7" s="496"/>
      <c r="N7" s="166"/>
    </row>
    <row r="8" spans="1:14" ht="13.5" customHeight="1" x14ac:dyDescent="0.25">
      <c r="B8" s="167"/>
      <c r="C8" s="168">
        <v>2016</v>
      </c>
      <c r="D8" s="168">
        <v>2017</v>
      </c>
      <c r="E8" s="168">
        <v>2018</v>
      </c>
      <c r="F8" s="168">
        <v>2019</v>
      </c>
      <c r="G8" s="168">
        <v>2020</v>
      </c>
      <c r="H8" s="147"/>
      <c r="I8" s="168">
        <v>2021</v>
      </c>
      <c r="J8" s="168">
        <v>2022</v>
      </c>
      <c r="K8" s="174">
        <v>2023</v>
      </c>
      <c r="L8" s="174">
        <v>2024</v>
      </c>
      <c r="M8" s="174">
        <v>2025</v>
      </c>
      <c r="N8" s="169"/>
    </row>
    <row r="9" spans="1:14" ht="13.5" customHeight="1" x14ac:dyDescent="0.25">
      <c r="B9" s="436" t="s">
        <v>270</v>
      </c>
      <c r="C9" s="177"/>
      <c r="D9" s="177"/>
      <c r="E9" s="177"/>
      <c r="F9" s="177"/>
      <c r="G9" s="177"/>
      <c r="H9" s="147"/>
      <c r="I9" s="177">
        <v>43.2</v>
      </c>
      <c r="J9" s="177">
        <v>42.5</v>
      </c>
      <c r="K9" s="177">
        <v>42.5</v>
      </c>
      <c r="L9" s="177">
        <v>42.3</v>
      </c>
      <c r="M9" s="177"/>
      <c r="N9" s="178" t="s">
        <v>188</v>
      </c>
    </row>
    <row r="10" spans="1:14" ht="13.5" customHeight="1" x14ac:dyDescent="0.25">
      <c r="B10" s="264" t="s">
        <v>428</v>
      </c>
      <c r="C10" s="176">
        <v>42.9</v>
      </c>
      <c r="D10" s="176">
        <v>42.4</v>
      </c>
      <c r="E10" s="176">
        <v>42.9</v>
      </c>
      <c r="F10" s="176">
        <v>42.9</v>
      </c>
      <c r="G10" s="176">
        <v>42.8</v>
      </c>
      <c r="H10" s="170"/>
      <c r="I10" s="177">
        <v>43.5</v>
      </c>
      <c r="J10" s="177">
        <v>42.2</v>
      </c>
      <c r="K10" s="177">
        <v>42</v>
      </c>
      <c r="L10" s="177">
        <v>41.9</v>
      </c>
      <c r="M10" s="177">
        <v>41.7</v>
      </c>
      <c r="N10" s="17" t="s">
        <v>429</v>
      </c>
    </row>
    <row r="11" spans="1:14" ht="4.5" customHeight="1" x14ac:dyDescent="0.25">
      <c r="B11" s="171"/>
      <c r="C11" s="172"/>
      <c r="D11" s="171"/>
      <c r="E11" s="171"/>
      <c r="F11" s="171"/>
      <c r="G11" s="171"/>
      <c r="H11" s="171"/>
      <c r="I11" s="171"/>
      <c r="J11" s="171"/>
      <c r="K11" s="171"/>
      <c r="L11" s="171"/>
      <c r="M11" s="171"/>
      <c r="N11" s="171"/>
    </row>
    <row r="12" spans="1:14" ht="13.5" customHeight="1" x14ac:dyDescent="0.25">
      <c r="B12" s="497" t="s">
        <v>175</v>
      </c>
      <c r="C12" s="497"/>
      <c r="D12" s="497"/>
      <c r="E12" s="497"/>
      <c r="F12" s="497"/>
      <c r="G12" s="497"/>
      <c r="H12" s="497"/>
      <c r="I12" s="497"/>
      <c r="J12" s="497"/>
      <c r="K12" s="497"/>
      <c r="L12" s="497"/>
      <c r="M12" s="497"/>
      <c r="N12" s="497"/>
    </row>
    <row r="13" spans="1:14" ht="13.5" customHeight="1" x14ac:dyDescent="0.25">
      <c r="B13" s="498" t="s">
        <v>176</v>
      </c>
      <c r="C13" s="498"/>
      <c r="D13" s="498"/>
      <c r="E13" s="498"/>
      <c r="F13" s="498"/>
      <c r="G13" s="498"/>
      <c r="H13" s="498"/>
      <c r="I13" s="498"/>
      <c r="J13" s="498"/>
      <c r="K13" s="498"/>
      <c r="L13" s="498"/>
      <c r="M13" s="498"/>
      <c r="N13" s="498"/>
    </row>
    <row r="14" spans="1:14" ht="13.5" customHeight="1" x14ac:dyDescent="0.25">
      <c r="B14" s="15"/>
      <c r="C14" s="15"/>
      <c r="D14" s="15"/>
      <c r="E14" s="15"/>
      <c r="F14" s="15"/>
      <c r="G14" s="15"/>
      <c r="H14" s="15"/>
      <c r="I14" s="15"/>
      <c r="J14" s="15"/>
      <c r="K14" s="15"/>
      <c r="L14" s="15"/>
      <c r="M14" s="15"/>
      <c r="N14" s="15"/>
    </row>
    <row r="15" spans="1:14" ht="13.5" customHeight="1" x14ac:dyDescent="0.3">
      <c r="B15" s="159" t="s">
        <v>20</v>
      </c>
      <c r="C15" s="160"/>
      <c r="D15" s="160"/>
      <c r="E15" s="160"/>
      <c r="F15" s="160"/>
      <c r="G15" s="160"/>
      <c r="H15" s="160"/>
      <c r="I15" s="160"/>
      <c r="J15" s="160"/>
      <c r="K15" s="160"/>
      <c r="L15" s="160"/>
      <c r="M15" s="160"/>
      <c r="N15" s="161" t="s">
        <v>69</v>
      </c>
    </row>
    <row r="16" spans="1:14" ht="13.5" customHeight="1" x14ac:dyDescent="0.3">
      <c r="B16" s="162"/>
      <c r="C16" s="494" t="s">
        <v>15</v>
      </c>
      <c r="D16" s="494"/>
      <c r="E16" s="494"/>
      <c r="F16" s="494"/>
      <c r="G16" s="495"/>
      <c r="H16" s="163"/>
      <c r="I16" s="496" t="s">
        <v>13</v>
      </c>
      <c r="J16" s="496"/>
      <c r="K16" s="496"/>
      <c r="L16" s="496"/>
      <c r="M16" s="496"/>
      <c r="N16" s="164"/>
    </row>
    <row r="17" spans="2:14" ht="13.5" customHeight="1" x14ac:dyDescent="0.3">
      <c r="B17" s="165"/>
      <c r="C17" s="494" t="s">
        <v>14</v>
      </c>
      <c r="D17" s="494"/>
      <c r="E17" s="494"/>
      <c r="F17" s="494"/>
      <c r="G17" s="495"/>
      <c r="H17" s="160"/>
      <c r="I17" s="496" t="s">
        <v>12</v>
      </c>
      <c r="J17" s="496"/>
      <c r="K17" s="496"/>
      <c r="L17" s="496"/>
      <c r="M17" s="496"/>
      <c r="N17" s="166"/>
    </row>
    <row r="18" spans="2:14" ht="13.5" customHeight="1" x14ac:dyDescent="0.25">
      <c r="B18" s="167"/>
      <c r="C18" s="168">
        <v>2016</v>
      </c>
      <c r="D18" s="168">
        <v>2017</v>
      </c>
      <c r="E18" s="168">
        <v>2018</v>
      </c>
      <c r="F18" s="168">
        <v>2019</v>
      </c>
      <c r="G18" s="168">
        <v>2020</v>
      </c>
      <c r="H18" s="435"/>
      <c r="I18" s="168">
        <v>2021</v>
      </c>
      <c r="J18" s="168">
        <v>2022</v>
      </c>
      <c r="K18" s="174">
        <v>2023</v>
      </c>
      <c r="L18" s="174">
        <v>2024</v>
      </c>
      <c r="M18" s="174">
        <v>2025</v>
      </c>
      <c r="N18" s="169"/>
    </row>
    <row r="19" spans="2:14" ht="13.5" customHeight="1" x14ac:dyDescent="0.25">
      <c r="B19" s="436" t="s">
        <v>270</v>
      </c>
      <c r="C19" s="173"/>
      <c r="D19" s="173"/>
      <c r="E19" s="173"/>
      <c r="F19" s="173"/>
      <c r="G19" s="173"/>
      <c r="H19" s="147"/>
      <c r="I19" s="177">
        <v>48.8</v>
      </c>
      <c r="J19" s="177">
        <v>46.2</v>
      </c>
      <c r="K19" s="177">
        <v>45.4</v>
      </c>
      <c r="L19" s="175"/>
      <c r="M19" s="175"/>
      <c r="N19" s="178" t="s">
        <v>188</v>
      </c>
    </row>
    <row r="20" spans="2:14" ht="13.5" customHeight="1" x14ac:dyDescent="0.25">
      <c r="B20" s="264" t="s">
        <v>428</v>
      </c>
      <c r="C20" s="177">
        <v>44.8</v>
      </c>
      <c r="D20" s="177">
        <v>45.4</v>
      </c>
      <c r="E20" s="177">
        <v>43.4</v>
      </c>
      <c r="F20" s="177">
        <v>42.5</v>
      </c>
      <c r="G20" s="177">
        <v>48.4</v>
      </c>
      <c r="H20" s="170"/>
      <c r="I20" s="177">
        <v>47.6</v>
      </c>
      <c r="J20" s="177">
        <v>44.4</v>
      </c>
      <c r="K20" s="177">
        <v>43.8</v>
      </c>
      <c r="L20" s="177">
        <v>43.5</v>
      </c>
      <c r="M20" s="177">
        <v>43.3</v>
      </c>
      <c r="N20" s="17" t="s">
        <v>429</v>
      </c>
    </row>
    <row r="21" spans="2:14" ht="4.5" customHeight="1" x14ac:dyDescent="0.25">
      <c r="B21" s="171"/>
      <c r="C21" s="172"/>
      <c r="D21" s="171"/>
      <c r="E21" s="171"/>
      <c r="F21" s="171"/>
      <c r="G21" s="171"/>
      <c r="H21" s="171"/>
      <c r="I21" s="171"/>
      <c r="J21" s="171"/>
      <c r="K21" s="171"/>
      <c r="L21" s="171"/>
      <c r="M21" s="171"/>
      <c r="N21" s="171"/>
    </row>
    <row r="22" spans="2:14" ht="13.5" customHeight="1" x14ac:dyDescent="0.25">
      <c r="B22" s="497" t="s">
        <v>175</v>
      </c>
      <c r="C22" s="497"/>
      <c r="D22" s="497"/>
      <c r="E22" s="497"/>
      <c r="F22" s="497"/>
      <c r="G22" s="497"/>
      <c r="H22" s="497"/>
      <c r="I22" s="497"/>
      <c r="J22" s="497"/>
      <c r="K22" s="497"/>
      <c r="L22" s="497"/>
      <c r="M22" s="497"/>
      <c r="N22" s="497"/>
    </row>
    <row r="23" spans="2:14" ht="13.5" customHeight="1" x14ac:dyDescent="0.25">
      <c r="B23" s="498" t="s">
        <v>176</v>
      </c>
      <c r="C23" s="498"/>
      <c r="D23" s="498"/>
      <c r="E23" s="498"/>
      <c r="F23" s="498"/>
      <c r="G23" s="498"/>
      <c r="H23" s="498"/>
      <c r="I23" s="498"/>
      <c r="J23" s="498"/>
      <c r="K23" s="498"/>
      <c r="L23" s="498"/>
      <c r="M23" s="498"/>
      <c r="N23" s="498"/>
    </row>
    <row r="24" spans="2:14" ht="13.5" customHeight="1" x14ac:dyDescent="0.25">
      <c r="B24" s="15"/>
      <c r="C24" s="15"/>
      <c r="D24" s="15"/>
      <c r="E24" s="15"/>
      <c r="F24" s="15"/>
      <c r="G24" s="15"/>
      <c r="H24" s="15"/>
      <c r="I24" s="15"/>
      <c r="J24" s="15"/>
      <c r="K24" s="15"/>
      <c r="L24" s="15"/>
      <c r="M24" s="15"/>
      <c r="N24" s="15"/>
    </row>
    <row r="25" spans="2:14" ht="13.5" customHeight="1" x14ac:dyDescent="0.25">
      <c r="B25" s="15"/>
      <c r="C25" s="15"/>
      <c r="D25" s="15"/>
      <c r="E25" s="15"/>
      <c r="F25" s="15"/>
      <c r="G25" s="15"/>
      <c r="H25" s="15"/>
      <c r="I25" s="15"/>
      <c r="J25" s="15"/>
      <c r="K25" s="15"/>
      <c r="L25" s="15"/>
      <c r="M25" s="15"/>
      <c r="N25" s="15"/>
    </row>
  </sheetData>
  <mergeCells count="14">
    <mergeCell ref="B22:N22"/>
    <mergeCell ref="B23:N23"/>
    <mergeCell ref="B12:N12"/>
    <mergeCell ref="B13:N13"/>
    <mergeCell ref="C16:G16"/>
    <mergeCell ref="C17:G17"/>
    <mergeCell ref="I16:M16"/>
    <mergeCell ref="I17:M17"/>
    <mergeCell ref="B2:N2"/>
    <mergeCell ref="B3:N3"/>
    <mergeCell ref="C6:G6"/>
    <mergeCell ref="C7:G7"/>
    <mergeCell ref="I7:M7"/>
    <mergeCell ref="I6:M6"/>
  </mergeCells>
  <hyperlinks>
    <hyperlink ref="A1" location="Índice!A1" display="Índice" xr:uid="{C30AB25E-6DE2-4357-A505-31A4D628288A}"/>
  </hyperlinks>
  <printOptions horizontalCentered="1"/>
  <pageMargins left="0.11811023622047245" right="0.11811023622047245" top="0.59055118110236227" bottom="0.15748031496062992"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119DD-5993-49E6-9F34-E82583CEB787}">
  <sheetPr codeName="Folha18">
    <pageSetUpPr fitToPage="1"/>
  </sheetPr>
  <dimension ref="A1:O31"/>
  <sheetViews>
    <sheetView showGridLines="0" zoomScaleNormal="100" workbookViewId="0"/>
  </sheetViews>
  <sheetFormatPr defaultColWidth="9.453125" defaultRowHeight="13.5" x14ac:dyDescent="0.25"/>
  <cols>
    <col min="1" max="1" width="6.54296875" style="2" bestFit="1" customWidth="1"/>
    <col min="2" max="2" width="25.453125" style="2" customWidth="1"/>
    <col min="3" max="7" width="7.54296875" style="2" customWidth="1"/>
    <col min="8" max="8" width="1.453125" style="2" customWidth="1"/>
    <col min="9" max="13" width="7.54296875" style="2" customWidth="1"/>
    <col min="14" max="14" width="25.54296875" style="2" customWidth="1"/>
    <col min="15" max="15" width="7.54296875" style="2" customWidth="1"/>
    <col min="16" max="16384" width="9.453125" style="2"/>
  </cols>
  <sheetData>
    <row r="1" spans="1:15" ht="13.5" customHeight="1" x14ac:dyDescent="0.25">
      <c r="A1" s="16" t="s">
        <v>4</v>
      </c>
    </row>
    <row r="2" spans="1:15" ht="13.5" customHeight="1" x14ac:dyDescent="0.25">
      <c r="B2" s="456" t="str">
        <f>+Índice!B27</f>
        <v>Gráfico 17 - Saldo orçamental e saldo primário das administrações públicas (em % do PIB)</v>
      </c>
      <c r="C2" s="456"/>
      <c r="D2" s="456"/>
      <c r="E2" s="456"/>
      <c r="F2" s="456"/>
      <c r="G2" s="456"/>
      <c r="H2" s="456"/>
      <c r="I2" s="456"/>
      <c r="J2" s="456"/>
      <c r="K2" s="456"/>
      <c r="L2" s="456"/>
      <c r="M2" s="456"/>
      <c r="N2" s="456"/>
      <c r="O2" s="7"/>
    </row>
    <row r="3" spans="1:15" ht="13.5" customHeight="1" x14ac:dyDescent="0.25">
      <c r="B3" s="456" t="str">
        <f>+Índice!C27</f>
        <v>Chart 17 - Budget balance and primary balance of general government (in% of GDP)</v>
      </c>
      <c r="C3" s="456"/>
      <c r="D3" s="456"/>
      <c r="E3" s="456"/>
      <c r="F3" s="456"/>
      <c r="G3" s="456"/>
      <c r="H3" s="456"/>
      <c r="I3" s="456"/>
      <c r="J3" s="456"/>
      <c r="K3" s="456"/>
      <c r="L3" s="456"/>
      <c r="M3" s="456"/>
      <c r="N3" s="456"/>
      <c r="O3" s="76"/>
    </row>
    <row r="4" spans="1:15" ht="13.5" customHeight="1" x14ac:dyDescent="0.35">
      <c r="B4" s="1" t="s">
        <v>5</v>
      </c>
    </row>
    <row r="5" spans="1:15" ht="13.5" customHeight="1" x14ac:dyDescent="0.3">
      <c r="B5" s="36" t="s">
        <v>179</v>
      </c>
      <c r="C5" s="8"/>
      <c r="D5" s="8"/>
      <c r="E5" s="8"/>
      <c r="F5" s="8"/>
      <c r="G5" s="8"/>
      <c r="H5" s="8"/>
      <c r="I5" s="8"/>
      <c r="J5" s="8"/>
      <c r="K5" s="8"/>
      <c r="L5" s="8"/>
      <c r="M5" s="8"/>
      <c r="N5" s="77" t="s">
        <v>180</v>
      </c>
      <c r="O5" s="8"/>
    </row>
    <row r="6" spans="1:15" ht="13.5" customHeight="1" x14ac:dyDescent="0.3">
      <c r="B6" s="78"/>
      <c r="C6" s="501" t="s">
        <v>15</v>
      </c>
      <c r="D6" s="501"/>
      <c r="E6" s="501"/>
      <c r="F6" s="501"/>
      <c r="G6" s="502"/>
      <c r="H6" s="79"/>
      <c r="I6" s="501" t="s">
        <v>13</v>
      </c>
      <c r="J6" s="501"/>
      <c r="K6" s="501"/>
      <c r="L6" s="501"/>
      <c r="M6" s="502"/>
      <c r="N6" s="80"/>
      <c r="O6" s="8"/>
    </row>
    <row r="7" spans="1:15" ht="13.5" customHeight="1" x14ac:dyDescent="0.3">
      <c r="B7" s="81"/>
      <c r="C7" s="501" t="s">
        <v>14</v>
      </c>
      <c r="D7" s="501"/>
      <c r="E7" s="501"/>
      <c r="F7" s="501"/>
      <c r="G7" s="502"/>
      <c r="H7" s="8"/>
      <c r="I7" s="501" t="s">
        <v>12</v>
      </c>
      <c r="J7" s="501"/>
      <c r="K7" s="501"/>
      <c r="L7" s="501"/>
      <c r="M7" s="502"/>
      <c r="N7" s="82"/>
    </row>
    <row r="8" spans="1:15" ht="13.5" customHeight="1" x14ac:dyDescent="0.25">
      <c r="B8" s="83"/>
      <c r="C8" s="84">
        <v>2016</v>
      </c>
      <c r="D8" s="84">
        <v>2017</v>
      </c>
      <c r="E8" s="84">
        <v>2018</v>
      </c>
      <c r="F8" s="84">
        <v>2019</v>
      </c>
      <c r="G8" s="84">
        <v>2020</v>
      </c>
      <c r="H8" s="76"/>
      <c r="I8" s="84">
        <v>2021</v>
      </c>
      <c r="J8" s="84">
        <v>2022</v>
      </c>
      <c r="K8" s="84">
        <v>2023</v>
      </c>
      <c r="L8" s="84">
        <v>2024</v>
      </c>
      <c r="M8" s="84">
        <v>2025</v>
      </c>
      <c r="N8" s="85"/>
    </row>
    <row r="9" spans="1:15" ht="13.5" customHeight="1" x14ac:dyDescent="0.25">
      <c r="B9" s="86" t="s">
        <v>428</v>
      </c>
      <c r="C9" s="87">
        <v>-1.9</v>
      </c>
      <c r="D9" s="87">
        <v>-3</v>
      </c>
      <c r="E9" s="87">
        <v>-0.3</v>
      </c>
      <c r="F9" s="87">
        <v>0.1</v>
      </c>
      <c r="G9" s="88">
        <v>-5.7</v>
      </c>
      <c r="H9" s="17"/>
      <c r="I9" s="88">
        <v>-4.0999999999999996</v>
      </c>
      <c r="J9" s="88">
        <v>-2.1</v>
      </c>
      <c r="K9" s="88">
        <v>-1.8</v>
      </c>
      <c r="L9" s="88">
        <v>-1.6</v>
      </c>
      <c r="M9" s="88">
        <v>-1.5</v>
      </c>
      <c r="N9" s="89" t="s">
        <v>429</v>
      </c>
    </row>
    <row r="10" spans="1:15" ht="13.5" customHeight="1" x14ac:dyDescent="0.25">
      <c r="B10" s="17" t="s">
        <v>270</v>
      </c>
      <c r="C10" s="90"/>
      <c r="D10" s="90"/>
      <c r="E10" s="90"/>
      <c r="F10" s="90"/>
      <c r="G10" s="17">
        <v>-7.2</v>
      </c>
      <c r="H10" s="17">
        <v>-7.2</v>
      </c>
      <c r="I10" s="88">
        <v>-3.2</v>
      </c>
      <c r="J10" s="88">
        <v>-3</v>
      </c>
      <c r="K10" s="88">
        <v>-2.7</v>
      </c>
      <c r="L10" s="88">
        <v>-2.7</v>
      </c>
      <c r="M10" s="88"/>
      <c r="N10" s="89" t="s">
        <v>188</v>
      </c>
    </row>
    <row r="11" spans="1:15" ht="4.5" customHeight="1" x14ac:dyDescent="0.25">
      <c r="B11" s="91"/>
      <c r="C11" s="92"/>
      <c r="D11" s="91"/>
      <c r="E11" s="91"/>
      <c r="F11" s="91"/>
      <c r="G11" s="91"/>
      <c r="H11" s="91"/>
      <c r="I11" s="91"/>
      <c r="J11" s="91"/>
      <c r="K11" s="91"/>
      <c r="L11" s="91"/>
      <c r="M11" s="91"/>
      <c r="N11" s="91"/>
    </row>
    <row r="12" spans="1:15" ht="36" customHeight="1" x14ac:dyDescent="0.25">
      <c r="B12" s="499" t="s">
        <v>430</v>
      </c>
      <c r="C12" s="499"/>
      <c r="D12" s="499"/>
      <c r="E12" s="499"/>
      <c r="F12" s="499"/>
      <c r="G12" s="499"/>
      <c r="H12" s="499"/>
      <c r="I12" s="499"/>
      <c r="J12" s="499"/>
      <c r="K12" s="499"/>
      <c r="L12" s="499"/>
      <c r="M12" s="499"/>
      <c r="N12" s="499"/>
    </row>
    <row r="13" spans="1:15" ht="13.5" customHeight="1" x14ac:dyDescent="0.25">
      <c r="B13" s="500" t="s">
        <v>176</v>
      </c>
      <c r="C13" s="500"/>
      <c r="D13" s="500"/>
      <c r="E13" s="500"/>
      <c r="F13" s="500"/>
      <c r="G13" s="500"/>
      <c r="H13" s="500"/>
      <c r="I13" s="500"/>
      <c r="J13" s="500"/>
      <c r="K13" s="500"/>
      <c r="L13" s="500"/>
      <c r="M13" s="500"/>
      <c r="N13" s="500"/>
    </row>
    <row r="14" spans="1:15" ht="13.5" customHeight="1" x14ac:dyDescent="0.25"/>
    <row r="15" spans="1:15" ht="13.5" customHeight="1" x14ac:dyDescent="0.3">
      <c r="B15" s="36" t="s">
        <v>181</v>
      </c>
      <c r="C15" s="8"/>
      <c r="D15" s="8"/>
      <c r="E15" s="8"/>
      <c r="F15" s="8"/>
      <c r="G15" s="8"/>
      <c r="H15" s="8"/>
      <c r="I15" s="8"/>
      <c r="J15" s="8"/>
      <c r="K15" s="8"/>
      <c r="L15" s="8"/>
      <c r="M15" s="8"/>
      <c r="N15" s="77" t="s">
        <v>182</v>
      </c>
    </row>
    <row r="16" spans="1:15" ht="13.5" customHeight="1" x14ac:dyDescent="0.3">
      <c r="B16" s="78"/>
      <c r="C16" s="501" t="s">
        <v>15</v>
      </c>
      <c r="D16" s="501"/>
      <c r="E16" s="501"/>
      <c r="F16" s="501"/>
      <c r="G16" s="502"/>
      <c r="H16" s="79"/>
      <c r="I16" s="501" t="s">
        <v>13</v>
      </c>
      <c r="J16" s="501"/>
      <c r="K16" s="501"/>
      <c r="L16" s="501"/>
      <c r="M16" s="502"/>
      <c r="N16" s="80"/>
    </row>
    <row r="17" spans="2:14" ht="13.5" customHeight="1" x14ac:dyDescent="0.3">
      <c r="B17" s="81"/>
      <c r="C17" s="501" t="s">
        <v>14</v>
      </c>
      <c r="D17" s="501"/>
      <c r="E17" s="501"/>
      <c r="F17" s="501"/>
      <c r="G17" s="502"/>
      <c r="H17" s="8"/>
      <c r="I17" s="501" t="s">
        <v>12</v>
      </c>
      <c r="J17" s="501"/>
      <c r="K17" s="501"/>
      <c r="L17" s="501"/>
      <c r="M17" s="502"/>
      <c r="N17" s="82"/>
    </row>
    <row r="18" spans="2:14" ht="13.5" customHeight="1" x14ac:dyDescent="0.25">
      <c r="B18" s="83"/>
      <c r="C18" s="84">
        <v>2016</v>
      </c>
      <c r="D18" s="84">
        <v>2017</v>
      </c>
      <c r="E18" s="84">
        <v>2018</v>
      </c>
      <c r="F18" s="84">
        <v>2019</v>
      </c>
      <c r="G18" s="84">
        <v>2020</v>
      </c>
      <c r="H18" s="316"/>
      <c r="I18" s="84">
        <v>2021</v>
      </c>
      <c r="J18" s="84">
        <v>2022</v>
      </c>
      <c r="K18" s="84">
        <v>2023</v>
      </c>
      <c r="L18" s="84">
        <v>2024</v>
      </c>
      <c r="M18" s="84">
        <v>2025</v>
      </c>
      <c r="N18" s="85"/>
    </row>
    <row r="19" spans="2:14" ht="13.5" customHeight="1" x14ac:dyDescent="0.25">
      <c r="B19" s="86" t="s">
        <v>428</v>
      </c>
      <c r="C19" s="87">
        <v>2.2000000000000002</v>
      </c>
      <c r="D19" s="87">
        <v>0.8</v>
      </c>
      <c r="E19" s="87">
        <v>3</v>
      </c>
      <c r="F19" s="87">
        <v>3</v>
      </c>
      <c r="G19" s="87">
        <v>-2.8</v>
      </c>
      <c r="H19" s="17"/>
      <c r="I19" s="88">
        <v>-1.5</v>
      </c>
      <c r="J19" s="88">
        <v>0.4</v>
      </c>
      <c r="K19" s="88">
        <v>0.6</v>
      </c>
      <c r="L19" s="88">
        <v>0.7</v>
      </c>
      <c r="M19" s="88">
        <v>0.7</v>
      </c>
      <c r="N19" s="89" t="s">
        <v>429</v>
      </c>
    </row>
    <row r="20" spans="2:14" ht="13.5" customHeight="1" x14ac:dyDescent="0.25">
      <c r="B20" s="17" t="s">
        <v>270</v>
      </c>
      <c r="C20" s="90"/>
      <c r="D20" s="90"/>
      <c r="E20" s="90"/>
      <c r="F20" s="90"/>
      <c r="G20" s="90">
        <v>-4.2</v>
      </c>
      <c r="H20" s="17">
        <v>-0.2</v>
      </c>
      <c r="I20" s="88">
        <v>-0.2</v>
      </c>
      <c r="J20" s="88">
        <v>-0.1</v>
      </c>
      <c r="K20" s="88">
        <v>0.1</v>
      </c>
      <c r="L20" s="88">
        <v>0</v>
      </c>
      <c r="M20" s="17"/>
      <c r="N20" s="89" t="s">
        <v>188</v>
      </c>
    </row>
    <row r="21" spans="2:14" ht="4.5" customHeight="1" x14ac:dyDescent="0.25">
      <c r="B21" s="91"/>
      <c r="C21" s="92"/>
      <c r="D21" s="91"/>
      <c r="E21" s="91"/>
      <c r="F21" s="91"/>
      <c r="G21" s="91"/>
      <c r="H21" s="91"/>
      <c r="I21" s="91"/>
      <c r="J21" s="91"/>
      <c r="K21" s="91"/>
      <c r="L21" s="91"/>
      <c r="M21" s="91"/>
      <c r="N21" s="91"/>
    </row>
    <row r="22" spans="2:14" ht="13.5" customHeight="1" x14ac:dyDescent="0.25">
      <c r="B22" s="499" t="s">
        <v>175</v>
      </c>
      <c r="C22" s="499"/>
      <c r="D22" s="499"/>
      <c r="E22" s="499"/>
      <c r="F22" s="499"/>
      <c r="G22" s="499"/>
      <c r="H22" s="499"/>
      <c r="I22" s="499"/>
      <c r="J22" s="499"/>
      <c r="K22" s="499"/>
      <c r="L22" s="499"/>
      <c r="M22" s="499"/>
      <c r="N22" s="499"/>
    </row>
    <row r="23" spans="2:14" ht="27" customHeight="1" x14ac:dyDescent="0.25">
      <c r="B23" s="500" t="s">
        <v>431</v>
      </c>
      <c r="C23" s="500"/>
      <c r="D23" s="500"/>
      <c r="E23" s="500"/>
      <c r="F23" s="500"/>
      <c r="G23" s="500"/>
      <c r="H23" s="500"/>
      <c r="I23" s="500"/>
      <c r="J23" s="500"/>
      <c r="K23" s="500"/>
      <c r="L23" s="500"/>
      <c r="M23" s="500"/>
      <c r="N23" s="500"/>
    </row>
    <row r="24" spans="2:14" ht="13.5" customHeight="1" x14ac:dyDescent="0.25"/>
    <row r="25" spans="2:14" ht="13.5" customHeight="1" x14ac:dyDescent="0.25">
      <c r="C25" s="38"/>
      <c r="D25" s="38"/>
      <c r="E25" s="38"/>
      <c r="F25" s="38"/>
      <c r="G25" s="38"/>
      <c r="H25" s="38"/>
      <c r="I25" s="38"/>
      <c r="J25" s="38"/>
      <c r="K25" s="38"/>
      <c r="L25" s="38"/>
      <c r="M25" s="38"/>
    </row>
    <row r="26" spans="2:14" ht="13.5" customHeight="1" x14ac:dyDescent="0.25">
      <c r="C26" s="38"/>
      <c r="D26" s="38"/>
      <c r="E26" s="38"/>
      <c r="F26" s="38"/>
      <c r="G26" s="38"/>
      <c r="H26" s="38"/>
      <c r="I26" s="38"/>
      <c r="J26" s="38"/>
      <c r="K26" s="38"/>
      <c r="L26" s="38"/>
      <c r="M26" s="38"/>
    </row>
    <row r="27" spans="2:14" ht="13.5" customHeight="1" x14ac:dyDescent="0.25"/>
    <row r="28" spans="2:14" ht="13.5" customHeight="1" x14ac:dyDescent="0.25"/>
    <row r="29" spans="2:14" ht="13.5" customHeight="1" x14ac:dyDescent="0.25"/>
    <row r="30" spans="2:14" ht="13.5" customHeight="1" x14ac:dyDescent="0.25"/>
    <row r="31" spans="2:14" ht="13.5" customHeight="1" x14ac:dyDescent="0.25"/>
  </sheetData>
  <mergeCells count="14">
    <mergeCell ref="B2:N2"/>
    <mergeCell ref="B3:N3"/>
    <mergeCell ref="C6:G6"/>
    <mergeCell ref="I6:M6"/>
    <mergeCell ref="C7:G7"/>
    <mergeCell ref="I7:M7"/>
    <mergeCell ref="B22:N22"/>
    <mergeCell ref="B23:N23"/>
    <mergeCell ref="B12:N12"/>
    <mergeCell ref="B13:N13"/>
    <mergeCell ref="C16:G16"/>
    <mergeCell ref="I16:M16"/>
    <mergeCell ref="C17:G17"/>
    <mergeCell ref="I17:M17"/>
  </mergeCells>
  <hyperlinks>
    <hyperlink ref="A1" location="Índice!A1" display="Índice" xr:uid="{2A58A765-641C-44E2-A2DF-441A6A1E3728}"/>
  </hyperlinks>
  <printOptions horizontalCentered="1"/>
  <pageMargins left="0.11811023622047245" right="0.11811023622047245" top="0.59055118110236227" bottom="0.15748031496062992"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2003F-9BB5-4668-8071-0D4347AF7D0E}">
  <sheetPr codeName="Folha19">
    <pageSetUpPr fitToPage="1"/>
  </sheetPr>
  <dimension ref="A1:V29"/>
  <sheetViews>
    <sheetView showGridLines="0" zoomScaleNormal="100" workbookViewId="0"/>
  </sheetViews>
  <sheetFormatPr defaultColWidth="9.453125" defaultRowHeight="13.5" x14ac:dyDescent="0.25"/>
  <cols>
    <col min="1" max="1" width="6.54296875" style="2" bestFit="1" customWidth="1"/>
    <col min="2" max="2" width="14.453125" style="2" customWidth="1"/>
    <col min="3" max="6" width="7.54296875" style="2" customWidth="1"/>
    <col min="7" max="7" width="2.453125" style="2" customWidth="1"/>
    <col min="8" max="12" width="7.54296875" style="2" customWidth="1"/>
    <col min="13" max="13" width="14.453125" style="2" customWidth="1"/>
    <col min="14" max="18" width="7.54296875" style="2" customWidth="1"/>
    <col min="19" max="19" width="13.54296875" style="2" bestFit="1" customWidth="1"/>
    <col min="20" max="20" width="12.54296875" style="2" bestFit="1" customWidth="1"/>
    <col min="21" max="22" width="7.54296875" style="2" customWidth="1"/>
    <col min="23" max="16384" width="9.453125" style="2"/>
  </cols>
  <sheetData>
    <row r="1" spans="1:22" ht="13.5" customHeight="1" x14ac:dyDescent="0.25">
      <c r="A1" s="16" t="s">
        <v>4</v>
      </c>
    </row>
    <row r="2" spans="1:22" ht="15" customHeight="1" x14ac:dyDescent="0.25">
      <c r="B2" s="456" t="str">
        <f>Índice!B28</f>
        <v>Gráfico 18 - Evolução da dívida pública (em % do PIB)</v>
      </c>
      <c r="C2" s="456"/>
      <c r="D2" s="456"/>
      <c r="E2" s="456"/>
      <c r="F2" s="456"/>
      <c r="G2" s="456"/>
      <c r="H2" s="456"/>
      <c r="I2" s="456"/>
      <c r="J2" s="456"/>
      <c r="K2" s="456"/>
      <c r="L2" s="456"/>
      <c r="M2" s="456"/>
      <c r="N2" s="7"/>
      <c r="O2" s="7"/>
      <c r="P2" s="7"/>
      <c r="Q2" s="7"/>
      <c r="R2" s="7"/>
      <c r="S2" s="7"/>
      <c r="T2" s="7"/>
      <c r="U2" s="7"/>
      <c r="V2" s="7"/>
    </row>
    <row r="3" spans="1:22" ht="15" customHeight="1" x14ac:dyDescent="0.25">
      <c r="B3" s="456" t="str">
        <f>Índice!C28</f>
        <v>Chart 18 - Public debt developments (in % of GDP)</v>
      </c>
      <c r="C3" s="456"/>
      <c r="D3" s="456"/>
      <c r="E3" s="456"/>
      <c r="F3" s="456"/>
      <c r="G3" s="456"/>
      <c r="H3" s="456"/>
      <c r="I3" s="456"/>
      <c r="J3" s="456"/>
      <c r="K3" s="456"/>
      <c r="L3" s="456"/>
      <c r="M3" s="456"/>
      <c r="N3" s="7"/>
      <c r="O3" s="7"/>
      <c r="P3" s="7"/>
      <c r="Q3" s="7"/>
      <c r="R3" s="7"/>
      <c r="S3" s="7"/>
      <c r="T3" s="7"/>
      <c r="U3" s="7"/>
      <c r="V3" s="7"/>
    </row>
    <row r="4" spans="1:22" ht="13.5" customHeight="1" x14ac:dyDescent="0.35">
      <c r="B4" s="1" t="s">
        <v>5</v>
      </c>
    </row>
    <row r="5" spans="1:22" ht="14.15" customHeight="1" x14ac:dyDescent="0.3">
      <c r="B5" s="78"/>
      <c r="C5" s="501" t="s">
        <v>15</v>
      </c>
      <c r="D5" s="501"/>
      <c r="E5" s="501"/>
      <c r="F5" s="502"/>
      <c r="G5" s="79"/>
      <c r="H5" s="501" t="s">
        <v>13</v>
      </c>
      <c r="I5" s="501"/>
      <c r="J5" s="501"/>
      <c r="K5" s="501"/>
      <c r="L5" s="502"/>
      <c r="M5" s="80"/>
    </row>
    <row r="6" spans="1:22" ht="14.15" customHeight="1" x14ac:dyDescent="0.3">
      <c r="B6" s="81"/>
      <c r="C6" s="501" t="s">
        <v>14</v>
      </c>
      <c r="D6" s="501"/>
      <c r="E6" s="501"/>
      <c r="F6" s="502"/>
      <c r="G6" s="8"/>
      <c r="H6" s="501" t="s">
        <v>12</v>
      </c>
      <c r="I6" s="501"/>
      <c r="J6" s="501"/>
      <c r="K6" s="501"/>
      <c r="L6" s="502"/>
      <c r="M6" s="82"/>
    </row>
    <row r="7" spans="1:22" ht="13.5" customHeight="1" x14ac:dyDescent="0.25">
      <c r="B7" s="83"/>
      <c r="C7" s="84">
        <v>2017</v>
      </c>
      <c r="D7" s="84">
        <v>2018</v>
      </c>
      <c r="E7" s="84">
        <v>2019</v>
      </c>
      <c r="F7" s="84">
        <v>2020</v>
      </c>
      <c r="G7" s="322"/>
      <c r="H7" s="84">
        <v>2021</v>
      </c>
      <c r="I7" s="84">
        <v>2022</v>
      </c>
      <c r="J7" s="84">
        <v>2023</v>
      </c>
      <c r="K7" s="84">
        <v>2024</v>
      </c>
      <c r="L7" s="84">
        <v>2025</v>
      </c>
      <c r="M7" s="85"/>
    </row>
    <row r="8" spans="1:22" x14ac:dyDescent="0.25">
      <c r="B8" s="329" t="s">
        <v>465</v>
      </c>
      <c r="C8" s="328">
        <v>126.1</v>
      </c>
      <c r="D8" s="328">
        <v>121.5</v>
      </c>
      <c r="E8" s="328">
        <v>116.8</v>
      </c>
      <c r="F8" s="328">
        <v>133.6</v>
      </c>
      <c r="G8" s="294"/>
      <c r="H8" s="294">
        <v>131.5</v>
      </c>
      <c r="I8" s="294">
        <v>125.1</v>
      </c>
      <c r="J8" s="294">
        <v>121.7</v>
      </c>
      <c r="K8" s="294">
        <v>119.1</v>
      </c>
      <c r="L8" s="294">
        <v>117.1</v>
      </c>
      <c r="M8" s="327" t="s">
        <v>465</v>
      </c>
    </row>
    <row r="9" spans="1:22" x14ac:dyDescent="0.25">
      <c r="B9" s="331" t="s">
        <v>466</v>
      </c>
      <c r="C9" s="330">
        <v>126.1</v>
      </c>
      <c r="D9" s="330">
        <v>121.5</v>
      </c>
      <c r="E9" s="330">
        <v>117.7</v>
      </c>
      <c r="F9" s="330">
        <v>137.6</v>
      </c>
      <c r="G9" s="330"/>
      <c r="H9" s="330">
        <v>134.5</v>
      </c>
      <c r="I9" s="330">
        <v>132.30000000000001</v>
      </c>
      <c r="J9" s="330">
        <v>131.1</v>
      </c>
      <c r="K9" s="330">
        <v>130.1</v>
      </c>
      <c r="L9" s="330" t="s">
        <v>172</v>
      </c>
      <c r="M9" s="327" t="s">
        <v>467</v>
      </c>
    </row>
    <row r="10" spans="1:22" ht="5.25" customHeight="1" x14ac:dyDescent="0.25">
      <c r="B10" s="91"/>
      <c r="C10" s="91"/>
      <c r="D10" s="91"/>
      <c r="E10" s="91"/>
      <c r="F10" s="91"/>
      <c r="G10" s="91"/>
      <c r="H10" s="91"/>
      <c r="I10" s="91"/>
      <c r="J10" s="91"/>
      <c r="K10" s="91"/>
      <c r="L10" s="91"/>
      <c r="M10" s="91"/>
    </row>
    <row r="11" spans="1:22" ht="15" customHeight="1" x14ac:dyDescent="0.25">
      <c r="B11" s="499" t="s">
        <v>177</v>
      </c>
      <c r="C11" s="499"/>
      <c r="D11" s="499"/>
      <c r="E11" s="499"/>
      <c r="F11" s="499"/>
      <c r="G11" s="499"/>
      <c r="H11" s="499"/>
      <c r="I11" s="499"/>
      <c r="J11" s="499"/>
      <c r="K11" s="499"/>
      <c r="L11" s="499"/>
      <c r="M11" s="499"/>
    </row>
    <row r="12" spans="1:22" ht="15" customHeight="1" x14ac:dyDescent="0.25">
      <c r="B12" s="500" t="s">
        <v>178</v>
      </c>
      <c r="C12" s="500"/>
      <c r="D12" s="500"/>
      <c r="E12" s="500"/>
      <c r="F12" s="500"/>
      <c r="G12" s="500"/>
      <c r="H12" s="500"/>
      <c r="I12" s="500"/>
      <c r="J12" s="500"/>
      <c r="K12" s="500"/>
      <c r="L12" s="500"/>
      <c r="M12" s="500"/>
    </row>
    <row r="13" spans="1:22" ht="13.5" customHeight="1" x14ac:dyDescent="0.25"/>
    <row r="14" spans="1:22" ht="13.5" customHeight="1" x14ac:dyDescent="0.25">
      <c r="C14" s="38"/>
      <c r="D14" s="38"/>
      <c r="E14" s="38"/>
      <c r="F14" s="38"/>
      <c r="G14" s="38"/>
      <c r="H14" s="38"/>
      <c r="I14" s="38"/>
      <c r="J14" s="38"/>
      <c r="K14" s="38"/>
      <c r="L14" s="38"/>
    </row>
    <row r="15" spans="1:22" ht="13.5" customHeight="1" x14ac:dyDescent="0.25">
      <c r="C15" s="38"/>
      <c r="D15" s="38"/>
      <c r="E15" s="38"/>
      <c r="F15" s="38"/>
      <c r="G15" s="38"/>
      <c r="H15" s="38"/>
      <c r="I15" s="38"/>
      <c r="J15" s="38"/>
      <c r="K15" s="38"/>
      <c r="L15" s="38"/>
    </row>
    <row r="16" spans="1:22" ht="13.5" customHeight="1" x14ac:dyDescent="0.25"/>
    <row r="17" ht="13.5" customHeight="1" x14ac:dyDescent="0.25"/>
    <row r="18" ht="13.5" customHeight="1" x14ac:dyDescent="0.25"/>
    <row r="19" ht="13.5" customHeight="1" x14ac:dyDescent="0.25"/>
    <row r="20" ht="13.5" customHeight="1" x14ac:dyDescent="0.25"/>
    <row r="21" ht="13.5" customHeight="1" x14ac:dyDescent="0.25"/>
    <row r="22" ht="13.5" customHeight="1" x14ac:dyDescent="0.25"/>
    <row r="23" ht="13.5" customHeight="1" x14ac:dyDescent="0.25"/>
    <row r="24" ht="13.5" customHeight="1" x14ac:dyDescent="0.25"/>
    <row r="25" ht="13.5" customHeight="1" x14ac:dyDescent="0.25"/>
    <row r="26" ht="13.5" customHeight="1" x14ac:dyDescent="0.25"/>
    <row r="27" ht="13.5" customHeight="1" x14ac:dyDescent="0.25"/>
    <row r="28" ht="13.5" customHeight="1" x14ac:dyDescent="0.25"/>
    <row r="29" ht="13.5" customHeight="1" x14ac:dyDescent="0.25"/>
  </sheetData>
  <mergeCells count="8">
    <mergeCell ref="B12:M12"/>
    <mergeCell ref="B2:M2"/>
    <mergeCell ref="B3:M3"/>
    <mergeCell ref="C5:F5"/>
    <mergeCell ref="H5:L5"/>
    <mergeCell ref="C6:F6"/>
    <mergeCell ref="H6:L6"/>
    <mergeCell ref="B11:M11"/>
  </mergeCells>
  <hyperlinks>
    <hyperlink ref="A1" location="Índice!A1" display="Índice" xr:uid="{8D6F51EC-5E2E-4187-9732-90E40FAABE3A}"/>
  </hyperlinks>
  <printOptions horizontalCentered="1"/>
  <pageMargins left="0.11811023622047245" right="0.11811023622047245" top="0.59055118110236227" bottom="0.15748031496062992" header="0.31496062992125984" footer="0.31496062992125984"/>
  <pageSetup paperSize="9" scale="7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3">
    <pageSetUpPr fitToPage="1"/>
  </sheetPr>
  <dimension ref="A1:U38"/>
  <sheetViews>
    <sheetView showGridLines="0" zoomScaleNormal="100" workbookViewId="0"/>
  </sheetViews>
  <sheetFormatPr defaultColWidth="9.453125" defaultRowHeight="13.5" x14ac:dyDescent="0.25"/>
  <cols>
    <col min="1" max="1" width="6.453125" style="2" bestFit="1" customWidth="1"/>
    <col min="2" max="2" width="24" style="2" bestFit="1" customWidth="1"/>
    <col min="3" max="3" width="1.54296875" style="2" customWidth="1"/>
    <col min="4" max="5" width="7.81640625" style="2" customWidth="1"/>
    <col min="6" max="6" width="1.54296875" style="2" customWidth="1"/>
    <col min="7" max="11" width="7.81640625" style="2" customWidth="1"/>
    <col min="12" max="12" width="1.54296875" style="2" customWidth="1"/>
    <col min="13" max="13" width="24" style="2" bestFit="1" customWidth="1"/>
    <col min="14" max="17" width="7.54296875" style="2" customWidth="1"/>
    <col min="18" max="18" width="13.54296875" style="2" bestFit="1" customWidth="1"/>
    <col min="19" max="19" width="12.54296875" style="2" bestFit="1" customWidth="1"/>
    <col min="20" max="21" width="7.54296875" style="2" customWidth="1"/>
    <col min="22" max="16384" width="9.453125" style="2"/>
  </cols>
  <sheetData>
    <row r="1" spans="1:21" ht="13.5" customHeight="1" x14ac:dyDescent="0.25">
      <c r="A1" s="16" t="s">
        <v>4</v>
      </c>
    </row>
    <row r="2" spans="1:21" ht="13.5" customHeight="1" x14ac:dyDescent="0.25">
      <c r="B2" s="456" t="str">
        <f>+Índice!B11</f>
        <v>Gráfico 1 - Crescimento do PIB e contributos nos cenários do CFP (volume)</v>
      </c>
      <c r="C2" s="456"/>
      <c r="D2" s="456"/>
      <c r="E2" s="456"/>
      <c r="F2" s="456"/>
      <c r="G2" s="456"/>
      <c r="H2" s="456"/>
      <c r="I2" s="456"/>
      <c r="J2" s="456"/>
      <c r="K2" s="456"/>
      <c r="L2" s="456"/>
      <c r="M2" s="456"/>
      <c r="N2" s="7"/>
      <c r="O2" s="7"/>
      <c r="P2" s="7"/>
      <c r="Q2" s="7"/>
      <c r="R2" s="7"/>
      <c r="S2" s="7"/>
      <c r="T2" s="7"/>
      <c r="U2" s="7"/>
    </row>
    <row r="3" spans="1:21" ht="13.5" customHeight="1" x14ac:dyDescent="0.25">
      <c r="B3" s="456" t="str">
        <f>+Índice!C11</f>
        <v>Chart 1 - GDP growth and contributions in CFP's scenarios (volume)</v>
      </c>
      <c r="C3" s="456"/>
      <c r="D3" s="456"/>
      <c r="E3" s="456"/>
      <c r="F3" s="456"/>
      <c r="G3" s="456"/>
      <c r="H3" s="456"/>
      <c r="I3" s="456"/>
      <c r="J3" s="456"/>
      <c r="K3" s="456"/>
      <c r="L3" s="456"/>
      <c r="M3" s="456"/>
      <c r="N3" s="7"/>
      <c r="O3" s="7"/>
      <c r="P3" s="7"/>
      <c r="Q3" s="7"/>
      <c r="R3" s="7"/>
      <c r="S3" s="7"/>
      <c r="T3" s="7"/>
      <c r="U3" s="7"/>
    </row>
    <row r="4" spans="1:21" ht="13.5" customHeight="1" x14ac:dyDescent="0.35">
      <c r="B4" s="1" t="s">
        <v>5</v>
      </c>
      <c r="I4" s="18"/>
      <c r="J4" s="18"/>
      <c r="K4" s="18"/>
      <c r="L4" s="18"/>
      <c r="M4" s="19"/>
    </row>
    <row r="5" spans="1:21" ht="16.399999999999999" customHeight="1" x14ac:dyDescent="0.25">
      <c r="B5" s="20"/>
      <c r="C5" s="93"/>
      <c r="D5" s="349">
        <v>2019</v>
      </c>
      <c r="E5" s="21">
        <v>2020</v>
      </c>
      <c r="F5" s="93"/>
      <c r="G5" s="349">
        <v>2021</v>
      </c>
      <c r="H5" s="349">
        <v>2022</v>
      </c>
      <c r="I5" s="349">
        <v>2023</v>
      </c>
      <c r="J5" s="349">
        <v>2024</v>
      </c>
      <c r="K5" s="349">
        <v>2025</v>
      </c>
      <c r="L5" s="93"/>
      <c r="M5" s="20"/>
    </row>
    <row r="6" spans="1:21" ht="16.399999999999999" customHeight="1" x14ac:dyDescent="0.3">
      <c r="B6" s="58" t="s">
        <v>509</v>
      </c>
      <c r="C6" s="39"/>
      <c r="D6" s="23"/>
      <c r="E6" s="23"/>
      <c r="F6" s="39"/>
      <c r="G6" s="23"/>
      <c r="H6" s="24"/>
      <c r="I6" s="24"/>
      <c r="J6" s="25"/>
      <c r="K6" s="25"/>
      <c r="L6" s="39"/>
      <c r="M6" s="22" t="s">
        <v>429</v>
      </c>
    </row>
    <row r="7" spans="1:21" ht="16.399999999999999" customHeight="1" x14ac:dyDescent="0.25">
      <c r="B7" s="62" t="s">
        <v>189</v>
      </c>
      <c r="C7" s="63"/>
      <c r="D7" s="63">
        <v>2.5</v>
      </c>
      <c r="E7" s="63">
        <v>-7.6</v>
      </c>
      <c r="F7" s="63"/>
      <c r="G7" s="63">
        <v>3.3</v>
      </c>
      <c r="H7" s="63">
        <v>4.9000000000000004</v>
      </c>
      <c r="I7" s="63">
        <v>2.5</v>
      </c>
      <c r="J7" s="63">
        <v>2.1</v>
      </c>
      <c r="K7" s="63">
        <v>1.7</v>
      </c>
      <c r="L7" s="63"/>
      <c r="M7" s="62" t="s">
        <v>192</v>
      </c>
      <c r="N7" s="38"/>
    </row>
    <row r="8" spans="1:21" ht="16.399999999999999" customHeight="1" x14ac:dyDescent="0.25">
      <c r="B8" s="62" t="s">
        <v>207</v>
      </c>
      <c r="C8" s="63"/>
      <c r="D8" s="63"/>
      <c r="E8" s="63"/>
      <c r="F8" s="63"/>
      <c r="G8" s="63"/>
      <c r="H8" s="63"/>
      <c r="I8" s="63"/>
      <c r="J8" s="63"/>
      <c r="K8" s="63"/>
      <c r="L8" s="63"/>
      <c r="M8" s="62" t="s">
        <v>208</v>
      </c>
      <c r="N8" s="38"/>
    </row>
    <row r="9" spans="1:21" ht="16.399999999999999" customHeight="1" x14ac:dyDescent="0.25">
      <c r="B9" s="35" t="s">
        <v>190</v>
      </c>
      <c r="C9" s="39"/>
      <c r="D9" s="39">
        <v>2.8</v>
      </c>
      <c r="E9" s="39">
        <v>-4.5999999999999996</v>
      </c>
      <c r="F9" s="39"/>
      <c r="G9" s="39">
        <v>3</v>
      </c>
      <c r="H9" s="39">
        <v>5</v>
      </c>
      <c r="I9" s="39">
        <v>2.6</v>
      </c>
      <c r="J9" s="39">
        <v>2.2000000000000002</v>
      </c>
      <c r="K9" s="39">
        <v>1.8</v>
      </c>
      <c r="L9" s="39"/>
      <c r="M9" s="35" t="s">
        <v>206</v>
      </c>
      <c r="N9" s="38"/>
    </row>
    <row r="10" spans="1:21" ht="16.399999999999999" customHeight="1" x14ac:dyDescent="0.25">
      <c r="B10" s="35" t="s">
        <v>191</v>
      </c>
      <c r="C10" s="39"/>
      <c r="D10" s="39">
        <v>-0.3</v>
      </c>
      <c r="E10" s="39">
        <v>-2.9</v>
      </c>
      <c r="F10" s="39"/>
      <c r="G10" s="39">
        <v>0.3</v>
      </c>
      <c r="H10" s="39">
        <v>-0.1</v>
      </c>
      <c r="I10" s="39">
        <v>-0.1</v>
      </c>
      <c r="J10" s="39">
        <v>-0.1</v>
      </c>
      <c r="K10" s="39">
        <v>-0.1</v>
      </c>
      <c r="L10" s="39"/>
      <c r="M10" s="35" t="s">
        <v>193</v>
      </c>
      <c r="N10" s="38"/>
    </row>
    <row r="11" spans="1:21" ht="16.399999999999999" customHeight="1" x14ac:dyDescent="0.3">
      <c r="B11" s="350" t="s">
        <v>184</v>
      </c>
      <c r="C11" s="39"/>
      <c r="D11" s="28"/>
      <c r="E11" s="28"/>
      <c r="F11" s="39"/>
      <c r="G11" s="28"/>
      <c r="H11" s="29"/>
      <c r="I11" s="29"/>
      <c r="J11" s="30"/>
      <c r="K11" s="30"/>
      <c r="L11" s="39"/>
      <c r="M11" s="27" t="s">
        <v>188</v>
      </c>
    </row>
    <row r="12" spans="1:21" ht="16.399999999999999" customHeight="1" x14ac:dyDescent="0.25">
      <c r="B12" s="62" t="s">
        <v>189</v>
      </c>
      <c r="C12" s="63"/>
      <c r="D12" s="63">
        <v>2.2000000000000002</v>
      </c>
      <c r="E12" s="63">
        <v>-9.3000000000000007</v>
      </c>
      <c r="F12" s="63"/>
      <c r="G12" s="63">
        <v>4.8</v>
      </c>
      <c r="H12" s="63">
        <v>2.8</v>
      </c>
      <c r="I12" s="63">
        <v>1.8</v>
      </c>
      <c r="J12" s="63">
        <v>1.6</v>
      </c>
      <c r="K12" s="63" t="s">
        <v>172</v>
      </c>
      <c r="L12" s="63"/>
      <c r="M12" s="62" t="s">
        <v>192</v>
      </c>
    </row>
    <row r="13" spans="1:21" ht="16.399999999999999" customHeight="1" x14ac:dyDescent="0.25">
      <c r="B13" s="62" t="s">
        <v>207</v>
      </c>
      <c r="C13" s="63"/>
      <c r="D13" s="63"/>
      <c r="E13" s="63"/>
      <c r="F13" s="63"/>
      <c r="G13" s="63"/>
      <c r="H13" s="63"/>
      <c r="I13" s="63"/>
      <c r="J13" s="63"/>
      <c r="K13" s="63"/>
      <c r="L13" s="63"/>
      <c r="M13" s="62" t="s">
        <v>208</v>
      </c>
    </row>
    <row r="14" spans="1:21" ht="16.399999999999999" customHeight="1" x14ac:dyDescent="0.25">
      <c r="B14" s="35" t="s">
        <v>190</v>
      </c>
      <c r="C14" s="39"/>
      <c r="D14" s="39">
        <v>2.8</v>
      </c>
      <c r="E14" s="39">
        <v>-7.1</v>
      </c>
      <c r="F14" s="39"/>
      <c r="G14" s="39">
        <v>5.7</v>
      </c>
      <c r="H14" s="39">
        <v>3.3</v>
      </c>
      <c r="I14" s="39">
        <v>2.1</v>
      </c>
      <c r="J14" s="39">
        <v>1.7</v>
      </c>
      <c r="K14" s="39" t="s">
        <v>172</v>
      </c>
      <c r="L14" s="39"/>
      <c r="M14" s="35" t="s">
        <v>206</v>
      </c>
    </row>
    <row r="15" spans="1:21" ht="16.399999999999999" customHeight="1" x14ac:dyDescent="0.25">
      <c r="B15" s="35" t="s">
        <v>191</v>
      </c>
      <c r="C15" s="39"/>
      <c r="D15" s="39">
        <v>-0.6</v>
      </c>
      <c r="E15" s="39">
        <v>-2.2000000000000002</v>
      </c>
      <c r="F15" s="39"/>
      <c r="G15" s="39">
        <v>-0.9</v>
      </c>
      <c r="H15" s="39">
        <v>-0.5</v>
      </c>
      <c r="I15" s="39">
        <v>-0.3</v>
      </c>
      <c r="J15" s="39">
        <v>-0.1</v>
      </c>
      <c r="K15" s="39" t="s">
        <v>172</v>
      </c>
      <c r="L15" s="39"/>
      <c r="M15" s="35" t="s">
        <v>193</v>
      </c>
    </row>
    <row r="16" spans="1:21" ht="16.399999999999999" customHeight="1" x14ac:dyDescent="0.3">
      <c r="B16" s="27" t="s">
        <v>187</v>
      </c>
      <c r="C16" s="39"/>
      <c r="D16" s="28"/>
      <c r="E16" s="28"/>
      <c r="F16" s="39"/>
      <c r="G16" s="29"/>
      <c r="H16" s="29"/>
      <c r="I16" s="30"/>
      <c r="J16" s="30"/>
      <c r="K16" s="30"/>
      <c r="L16" s="39"/>
      <c r="M16" s="27" t="s">
        <v>186</v>
      </c>
    </row>
    <row r="17" spans="2:13" ht="16.399999999999999" customHeight="1" x14ac:dyDescent="0.25">
      <c r="B17" s="62" t="s">
        <v>189</v>
      </c>
      <c r="C17" s="63"/>
      <c r="D17" s="63">
        <v>2.2000000000000002</v>
      </c>
      <c r="E17" s="63">
        <v>-7.5</v>
      </c>
      <c r="F17" s="63"/>
      <c r="G17" s="63">
        <v>3</v>
      </c>
      <c r="H17" s="63">
        <v>2.6</v>
      </c>
      <c r="I17" s="63" t="s">
        <v>172</v>
      </c>
      <c r="J17" s="63" t="s">
        <v>172</v>
      </c>
      <c r="K17" s="63" t="s">
        <v>172</v>
      </c>
      <c r="L17" s="63"/>
      <c r="M17" s="62" t="s">
        <v>192</v>
      </c>
    </row>
    <row r="18" spans="2:13" ht="16.399999999999999" customHeight="1" x14ac:dyDescent="0.25">
      <c r="B18" s="62" t="s">
        <v>207</v>
      </c>
      <c r="C18" s="63"/>
      <c r="D18" s="63"/>
      <c r="E18" s="63"/>
      <c r="F18" s="63"/>
      <c r="G18" s="63"/>
      <c r="H18" s="63"/>
      <c r="I18" s="63"/>
      <c r="J18" s="63"/>
      <c r="K18" s="63"/>
      <c r="L18" s="63"/>
      <c r="M18" s="62" t="s">
        <v>208</v>
      </c>
    </row>
    <row r="19" spans="2:13" ht="16.399999999999999" customHeight="1" x14ac:dyDescent="0.25">
      <c r="B19" s="35" t="s">
        <v>190</v>
      </c>
      <c r="C19" s="39"/>
      <c r="D19" s="39">
        <v>2.7</v>
      </c>
      <c r="E19" s="39">
        <v>-6.6</v>
      </c>
      <c r="F19" s="39"/>
      <c r="G19" s="39">
        <v>3.7</v>
      </c>
      <c r="H19" s="39">
        <v>3.3</v>
      </c>
      <c r="I19" s="39" t="s">
        <v>172</v>
      </c>
      <c r="J19" s="39" t="s">
        <v>172</v>
      </c>
      <c r="K19" s="39" t="s">
        <v>172</v>
      </c>
      <c r="L19" s="39"/>
      <c r="M19" s="35" t="s">
        <v>206</v>
      </c>
    </row>
    <row r="20" spans="2:13" ht="16.399999999999999" customHeight="1" x14ac:dyDescent="0.25">
      <c r="B20" s="35" t="s">
        <v>191</v>
      </c>
      <c r="C20" s="39"/>
      <c r="D20" s="39">
        <v>-0.6</v>
      </c>
      <c r="E20" s="39">
        <v>-1</v>
      </c>
      <c r="F20" s="39"/>
      <c r="G20" s="39">
        <v>-0.7</v>
      </c>
      <c r="H20" s="39">
        <v>-0.7</v>
      </c>
      <c r="I20" s="39" t="s">
        <v>172</v>
      </c>
      <c r="J20" s="39" t="s">
        <v>172</v>
      </c>
      <c r="K20" s="39" t="s">
        <v>172</v>
      </c>
      <c r="L20" s="39"/>
      <c r="M20" s="35" t="s">
        <v>193</v>
      </c>
    </row>
    <row r="21" spans="2:13" ht="4.5" customHeight="1" x14ac:dyDescent="0.25">
      <c r="B21" s="31"/>
      <c r="C21" s="32"/>
      <c r="D21" s="32"/>
      <c r="E21" s="32"/>
      <c r="F21" s="32"/>
      <c r="G21" s="32"/>
      <c r="H21" s="32"/>
      <c r="I21" s="32"/>
      <c r="J21" s="32"/>
      <c r="K21" s="32"/>
      <c r="L21" s="32"/>
      <c r="M21" s="32"/>
    </row>
    <row r="22" spans="2:13" ht="27" customHeight="1" x14ac:dyDescent="0.25">
      <c r="B22" s="455" t="s">
        <v>510</v>
      </c>
      <c r="C22" s="455"/>
      <c r="D22" s="455"/>
      <c r="E22" s="455"/>
      <c r="F22" s="455"/>
      <c r="G22" s="455"/>
      <c r="H22" s="455"/>
      <c r="I22" s="455"/>
      <c r="J22" s="455"/>
      <c r="K22" s="455"/>
      <c r="L22" s="455"/>
      <c r="M22" s="455"/>
    </row>
    <row r="23" spans="2:13" ht="27" customHeight="1" x14ac:dyDescent="0.25">
      <c r="B23" s="454" t="s">
        <v>527</v>
      </c>
      <c r="C23" s="454"/>
      <c r="D23" s="454"/>
      <c r="E23" s="454"/>
      <c r="F23" s="454"/>
      <c r="G23" s="454"/>
      <c r="H23" s="454"/>
      <c r="I23" s="454"/>
      <c r="J23" s="454"/>
      <c r="K23" s="454"/>
      <c r="L23" s="454"/>
      <c r="M23" s="454"/>
    </row>
    <row r="24" spans="2:13" ht="13.5" customHeight="1" x14ac:dyDescent="0.25"/>
    <row r="25" spans="2:13" ht="13.5" customHeight="1" x14ac:dyDescent="0.25"/>
    <row r="26" spans="2:13" ht="13.5" customHeight="1" x14ac:dyDescent="0.25"/>
    <row r="27" spans="2:13" ht="13.5" customHeight="1" x14ac:dyDescent="0.25"/>
    <row r="28" spans="2:13" ht="13.5" customHeight="1" x14ac:dyDescent="0.25"/>
    <row r="29" spans="2:13" ht="13.5" customHeight="1" x14ac:dyDescent="0.25"/>
    <row r="30" spans="2:13" ht="13.5" customHeight="1" x14ac:dyDescent="0.25"/>
    <row r="31" spans="2:13" ht="13.5" customHeight="1" x14ac:dyDescent="0.25"/>
    <row r="32" spans="2:13" ht="13.5" customHeight="1" x14ac:dyDescent="0.25"/>
    <row r="33" ht="13.5" customHeight="1" x14ac:dyDescent="0.25"/>
    <row r="34" ht="13.5" customHeight="1" x14ac:dyDescent="0.25"/>
    <row r="35" ht="13.5" customHeight="1" x14ac:dyDescent="0.25"/>
    <row r="36" ht="13.5" customHeight="1" x14ac:dyDescent="0.25"/>
    <row r="37" ht="13.5" customHeight="1" x14ac:dyDescent="0.25"/>
    <row r="38" ht="13.5" customHeight="1" x14ac:dyDescent="0.25"/>
  </sheetData>
  <mergeCells count="4">
    <mergeCell ref="B23:M23"/>
    <mergeCell ref="B22:M22"/>
    <mergeCell ref="B3:M3"/>
    <mergeCell ref="B2:M2"/>
  </mergeCells>
  <hyperlinks>
    <hyperlink ref="A1" location="Índice!A1" display="Índice" xr:uid="{6FD7EE97-DA11-4ADA-994E-8AB541B6F3FA}"/>
  </hyperlinks>
  <printOptions horizontalCentered="1"/>
  <pageMargins left="0.11811023622047245" right="0.11811023622047245" top="0.59055118110236227" bottom="0.15748031496062992" header="0.31496062992125984" footer="0.31496062992125984"/>
  <pageSetup paperSize="9" scale="76"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96A259-DC5C-44AC-B484-8487DC488C52}">
  <sheetPr codeName="Folha25">
    <pageSetUpPr fitToPage="1"/>
  </sheetPr>
  <dimension ref="A1:U574"/>
  <sheetViews>
    <sheetView showGridLines="0" zoomScaleNormal="100" workbookViewId="0"/>
  </sheetViews>
  <sheetFormatPr defaultColWidth="9.1796875" defaultRowHeight="13.5" x14ac:dyDescent="0.25"/>
  <cols>
    <col min="1" max="1" width="6.54296875" style="2" bestFit="1" customWidth="1"/>
    <col min="2" max="2" width="11.54296875" style="332" bestFit="1" customWidth="1"/>
    <col min="3" max="6" width="10.54296875" style="333" customWidth="1"/>
    <col min="7" max="16384" width="9.1796875" style="2"/>
  </cols>
  <sheetData>
    <row r="1" spans="1:21" ht="13.5" customHeight="1" x14ac:dyDescent="0.25">
      <c r="A1" s="16" t="s">
        <v>4</v>
      </c>
      <c r="H1" s="342"/>
      <c r="I1" s="342"/>
      <c r="J1" s="342"/>
      <c r="K1" s="342"/>
      <c r="L1" s="342"/>
    </row>
    <row r="2" spans="1:21" ht="18" customHeight="1" x14ac:dyDescent="0.25">
      <c r="B2" s="456" t="str">
        <f>Índice!B29</f>
        <v>Gráfico 19 - Taxas de juro a 10 anos (%)</v>
      </c>
      <c r="C2" s="456"/>
      <c r="D2" s="456"/>
      <c r="E2" s="456"/>
      <c r="F2" s="456"/>
      <c r="G2" s="7"/>
      <c r="H2" s="342"/>
      <c r="I2" s="342"/>
      <c r="J2" s="342"/>
      <c r="K2" s="342"/>
      <c r="L2" s="342"/>
      <c r="M2" s="7"/>
    </row>
    <row r="3" spans="1:21" ht="18" customHeight="1" x14ac:dyDescent="0.25">
      <c r="B3" s="456" t="str">
        <f>Índice!C29</f>
        <v>Chart 19 - 10-year interest rates (%)</v>
      </c>
      <c r="C3" s="456"/>
      <c r="D3" s="456"/>
      <c r="E3" s="456"/>
      <c r="F3" s="456"/>
      <c r="G3" s="7"/>
      <c r="H3" s="342"/>
      <c r="I3" s="342"/>
      <c r="J3" s="342"/>
      <c r="K3" s="342"/>
      <c r="L3" s="342"/>
      <c r="M3" s="7"/>
    </row>
    <row r="4" spans="1:21" ht="13.5" customHeight="1" x14ac:dyDescent="0.35">
      <c r="B4" s="1" t="s">
        <v>5</v>
      </c>
      <c r="H4" s="342"/>
      <c r="I4" s="342"/>
      <c r="J4" s="342"/>
      <c r="K4" s="342"/>
      <c r="L4" s="342"/>
    </row>
    <row r="5" spans="1:21" ht="14.15" customHeight="1" x14ac:dyDescent="0.25">
      <c r="B5" s="334"/>
      <c r="C5" s="335" t="s">
        <v>468</v>
      </c>
      <c r="D5" s="335" t="s">
        <v>469</v>
      </c>
      <c r="E5" s="335" t="s">
        <v>470</v>
      </c>
      <c r="F5" s="335" t="s">
        <v>361</v>
      </c>
      <c r="H5" s="342"/>
      <c r="I5" s="342"/>
      <c r="J5" s="342"/>
      <c r="K5" s="342"/>
      <c r="L5" s="342"/>
    </row>
    <row r="6" spans="1:21" ht="14.15" customHeight="1" x14ac:dyDescent="0.25">
      <c r="B6" s="336"/>
      <c r="C6" s="335" t="s">
        <v>468</v>
      </c>
      <c r="D6" s="335" t="s">
        <v>471</v>
      </c>
      <c r="E6" s="335" t="s">
        <v>360</v>
      </c>
      <c r="F6" s="335" t="s">
        <v>362</v>
      </c>
      <c r="H6" s="342"/>
      <c r="I6" s="342"/>
      <c r="J6" s="342"/>
      <c r="K6" s="342"/>
      <c r="L6" s="342"/>
    </row>
    <row r="7" spans="1:21" s="8" customFormat="1" ht="12.75" customHeight="1" x14ac:dyDescent="0.3">
      <c r="B7" s="337">
        <v>44273</v>
      </c>
      <c r="C7" s="338">
        <v>0.26</v>
      </c>
      <c r="D7" s="338">
        <v>0.69</v>
      </c>
      <c r="E7" s="338">
        <v>0.37</v>
      </c>
      <c r="F7" s="338">
        <v>-0.27</v>
      </c>
      <c r="H7" s="227"/>
      <c r="I7" s="227"/>
      <c r="J7" s="227"/>
      <c r="K7" s="227"/>
      <c r="L7" s="341"/>
      <c r="M7" s="341"/>
      <c r="N7" s="341"/>
      <c r="O7" s="341"/>
      <c r="P7" s="341"/>
      <c r="Q7" s="341"/>
      <c r="R7" s="341"/>
      <c r="S7" s="341"/>
      <c r="T7" s="341"/>
      <c r="U7" s="341"/>
    </row>
    <row r="8" spans="1:21" s="8" customFormat="1" ht="12.75" customHeight="1" x14ac:dyDescent="0.3">
      <c r="B8" s="337">
        <v>44272</v>
      </c>
      <c r="C8" s="338">
        <v>0.26</v>
      </c>
      <c r="D8" s="338">
        <v>0.7</v>
      </c>
      <c r="E8" s="338">
        <v>0.38</v>
      </c>
      <c r="F8" s="338">
        <v>-0.28999999999999998</v>
      </c>
      <c r="H8" s="227"/>
      <c r="I8" s="227"/>
      <c r="J8" s="227"/>
      <c r="K8" s="227"/>
      <c r="L8" s="341"/>
      <c r="M8" s="341"/>
      <c r="N8" s="341"/>
      <c r="O8" s="341"/>
      <c r="P8" s="341"/>
      <c r="Q8" s="341"/>
      <c r="R8" s="341"/>
      <c r="S8" s="341"/>
      <c r="T8" s="341"/>
      <c r="U8" s="341"/>
    </row>
    <row r="9" spans="1:21" s="8" customFormat="1" ht="12.75" customHeight="1" x14ac:dyDescent="0.3">
      <c r="B9" s="337">
        <v>44271</v>
      </c>
      <c r="C9" s="338">
        <v>0.19</v>
      </c>
      <c r="D9" s="338">
        <v>0.62</v>
      </c>
      <c r="E9" s="338">
        <v>0.31</v>
      </c>
      <c r="F9" s="338">
        <v>-0.34</v>
      </c>
      <c r="H9" s="227"/>
      <c r="I9" s="227"/>
      <c r="J9" s="227"/>
      <c r="K9" s="227"/>
    </row>
    <row r="10" spans="1:21" s="8" customFormat="1" ht="12.75" customHeight="1" x14ac:dyDescent="0.3">
      <c r="B10" s="337">
        <v>44270</v>
      </c>
      <c r="C10" s="338">
        <v>0.18</v>
      </c>
      <c r="D10" s="338">
        <v>0.6</v>
      </c>
      <c r="E10" s="338">
        <v>0.3</v>
      </c>
      <c r="F10" s="338">
        <v>-0.34</v>
      </c>
      <c r="H10" s="227"/>
      <c r="I10" s="227"/>
      <c r="J10" s="227"/>
      <c r="K10" s="227"/>
    </row>
    <row r="11" spans="1:21" s="8" customFormat="1" ht="12.75" customHeight="1" x14ac:dyDescent="0.3">
      <c r="B11" s="337">
        <v>44267</v>
      </c>
      <c r="C11" s="338">
        <v>0.2</v>
      </c>
      <c r="D11" s="338">
        <v>0.62</v>
      </c>
      <c r="E11" s="338">
        <v>0.33</v>
      </c>
      <c r="F11" s="338">
        <v>-0.31</v>
      </c>
      <c r="H11" s="227"/>
      <c r="I11" s="227"/>
      <c r="J11" s="227"/>
      <c r="K11" s="227"/>
    </row>
    <row r="12" spans="1:21" s="8" customFormat="1" ht="12.75" customHeight="1" x14ac:dyDescent="0.3">
      <c r="B12" s="337">
        <v>44266</v>
      </c>
      <c r="C12" s="338">
        <v>0.18</v>
      </c>
      <c r="D12" s="338">
        <v>0.6</v>
      </c>
      <c r="E12" s="338">
        <v>0.28999999999999998</v>
      </c>
      <c r="F12" s="338">
        <v>-0.33</v>
      </c>
      <c r="H12" s="227"/>
      <c r="I12" s="227"/>
      <c r="J12" s="227"/>
      <c r="K12" s="227"/>
    </row>
    <row r="13" spans="1:21" s="8" customFormat="1" ht="12.75" customHeight="1" x14ac:dyDescent="0.3">
      <c r="B13" s="337">
        <v>44265</v>
      </c>
      <c r="C13" s="338">
        <v>0.24</v>
      </c>
      <c r="D13" s="338">
        <v>0.67</v>
      </c>
      <c r="E13" s="338">
        <v>0.35</v>
      </c>
      <c r="F13" s="338">
        <v>-0.31</v>
      </c>
      <c r="H13" s="227"/>
      <c r="I13" s="227"/>
      <c r="J13" s="227"/>
      <c r="K13" s="227"/>
    </row>
    <row r="14" spans="1:21" s="8" customFormat="1" ht="12.75" customHeight="1" x14ac:dyDescent="0.3">
      <c r="B14" s="337">
        <v>44264</v>
      </c>
      <c r="C14" s="338">
        <v>0.26</v>
      </c>
      <c r="D14" s="338">
        <v>0.69</v>
      </c>
      <c r="E14" s="338">
        <v>0.36</v>
      </c>
      <c r="F14" s="338">
        <v>-0.3</v>
      </c>
      <c r="H14" s="227"/>
      <c r="I14" s="227"/>
      <c r="J14" s="227"/>
      <c r="K14" s="227"/>
    </row>
    <row r="15" spans="1:21" s="8" customFormat="1" ht="12.75" customHeight="1" x14ac:dyDescent="0.3">
      <c r="B15" s="337">
        <v>44263</v>
      </c>
      <c r="C15" s="338">
        <v>0.3</v>
      </c>
      <c r="D15" s="338">
        <v>0.76</v>
      </c>
      <c r="E15" s="338">
        <v>0.4</v>
      </c>
      <c r="F15" s="338">
        <v>-0.28000000000000003</v>
      </c>
      <c r="H15" s="227"/>
      <c r="I15" s="227"/>
      <c r="J15" s="227"/>
      <c r="K15" s="227"/>
    </row>
    <row r="16" spans="1:21" s="8" customFormat="1" ht="12.75" customHeight="1" x14ac:dyDescent="0.3">
      <c r="B16" s="337">
        <v>44260</v>
      </c>
      <c r="C16" s="338">
        <v>0.28999999999999998</v>
      </c>
      <c r="D16" s="338">
        <v>0.75</v>
      </c>
      <c r="E16" s="338">
        <v>0.39</v>
      </c>
      <c r="F16" s="338">
        <v>-0.3</v>
      </c>
      <c r="H16" s="227"/>
      <c r="I16" s="227"/>
      <c r="J16" s="227"/>
      <c r="K16" s="227"/>
    </row>
    <row r="17" spans="2:11" s="8" customFormat="1" ht="12.75" customHeight="1" x14ac:dyDescent="0.3">
      <c r="B17" s="337">
        <v>44259</v>
      </c>
      <c r="C17" s="338">
        <v>0.27</v>
      </c>
      <c r="D17" s="338">
        <v>0.74</v>
      </c>
      <c r="E17" s="338">
        <v>0.38</v>
      </c>
      <c r="F17" s="338">
        <v>-0.31</v>
      </c>
      <c r="H17" s="227"/>
      <c r="I17" s="227"/>
      <c r="J17" s="227"/>
      <c r="K17" s="227"/>
    </row>
    <row r="18" spans="2:11" s="8" customFormat="1" ht="12.75" customHeight="1" x14ac:dyDescent="0.3">
      <c r="B18" s="337">
        <v>44258</v>
      </c>
      <c r="C18" s="338">
        <v>0.28000000000000003</v>
      </c>
      <c r="D18" s="338">
        <v>0.75</v>
      </c>
      <c r="E18" s="338">
        <v>0.39</v>
      </c>
      <c r="F18" s="338">
        <v>-0.28999999999999998</v>
      </c>
      <c r="H18" s="227"/>
      <c r="I18" s="227"/>
      <c r="J18" s="227"/>
      <c r="K18" s="227"/>
    </row>
    <row r="19" spans="2:11" s="8" customFormat="1" ht="12.75" customHeight="1" x14ac:dyDescent="0.3">
      <c r="B19" s="337">
        <v>44257</v>
      </c>
      <c r="C19" s="338">
        <v>0.21</v>
      </c>
      <c r="D19" s="338">
        <v>0.67</v>
      </c>
      <c r="E19" s="338">
        <v>0.32</v>
      </c>
      <c r="F19" s="338">
        <v>-0.35</v>
      </c>
      <c r="H19" s="227"/>
      <c r="I19" s="227"/>
      <c r="J19" s="227"/>
      <c r="K19" s="227"/>
    </row>
    <row r="20" spans="2:11" s="8" customFormat="1" ht="12.75" customHeight="1" x14ac:dyDescent="0.3">
      <c r="B20" s="337">
        <v>44256</v>
      </c>
      <c r="C20" s="338">
        <v>0.22</v>
      </c>
      <c r="D20" s="338">
        <v>0.66</v>
      </c>
      <c r="E20" s="338">
        <v>0.32</v>
      </c>
      <c r="F20" s="338">
        <v>-0.34</v>
      </c>
      <c r="H20" s="227"/>
      <c r="I20" s="227"/>
      <c r="J20" s="227"/>
      <c r="K20" s="227"/>
    </row>
    <row r="21" spans="2:11" s="8" customFormat="1" ht="12.75" customHeight="1" x14ac:dyDescent="0.3">
      <c r="B21" s="337">
        <v>44253</v>
      </c>
      <c r="C21" s="338">
        <v>0.31</v>
      </c>
      <c r="D21" s="338">
        <v>0.76</v>
      </c>
      <c r="E21" s="338">
        <v>0.42</v>
      </c>
      <c r="F21" s="338">
        <v>-0.26</v>
      </c>
      <c r="H21" s="227"/>
      <c r="I21" s="227"/>
      <c r="J21" s="227"/>
      <c r="K21" s="227"/>
    </row>
    <row r="22" spans="2:11" s="8" customFormat="1" ht="12.75" customHeight="1" x14ac:dyDescent="0.3">
      <c r="B22" s="337">
        <v>44252</v>
      </c>
      <c r="C22" s="338">
        <v>0.36</v>
      </c>
      <c r="D22" s="338">
        <v>0.8</v>
      </c>
      <c r="E22" s="338">
        <v>0.47</v>
      </c>
      <c r="F22" s="338">
        <v>-0.23</v>
      </c>
      <c r="H22" s="227"/>
      <c r="I22" s="227"/>
      <c r="J22" s="227"/>
      <c r="K22" s="227"/>
    </row>
    <row r="23" spans="2:11" s="8" customFormat="1" ht="12.75" customHeight="1" x14ac:dyDescent="0.3">
      <c r="B23" s="337">
        <v>44251</v>
      </c>
      <c r="C23" s="338">
        <v>0.28000000000000003</v>
      </c>
      <c r="D23" s="338">
        <v>0.69</v>
      </c>
      <c r="E23" s="338">
        <v>0.39</v>
      </c>
      <c r="F23" s="338">
        <v>-0.31</v>
      </c>
      <c r="H23" s="227"/>
      <c r="I23" s="227"/>
      <c r="J23" s="227"/>
      <c r="K23" s="227"/>
    </row>
    <row r="24" spans="2:11" s="8" customFormat="1" ht="12.75" customHeight="1" x14ac:dyDescent="0.3">
      <c r="B24" s="337">
        <v>44250</v>
      </c>
      <c r="C24" s="338">
        <v>0.25</v>
      </c>
      <c r="D24" s="338">
        <v>0.64</v>
      </c>
      <c r="E24" s="338">
        <v>0.36</v>
      </c>
      <c r="F24" s="338">
        <v>-0.32</v>
      </c>
      <c r="H24" s="227"/>
      <c r="I24" s="227"/>
      <c r="J24" s="227"/>
      <c r="K24" s="227"/>
    </row>
    <row r="25" spans="2:11" s="8" customFormat="1" ht="12.75" customHeight="1" x14ac:dyDescent="0.3">
      <c r="B25" s="337">
        <v>44249</v>
      </c>
      <c r="C25" s="338">
        <v>0.22</v>
      </c>
      <c r="D25" s="338">
        <v>0.6</v>
      </c>
      <c r="E25" s="338">
        <v>0.32</v>
      </c>
      <c r="F25" s="338">
        <v>-0.34</v>
      </c>
      <c r="H25" s="227"/>
      <c r="I25" s="227"/>
      <c r="J25" s="227"/>
      <c r="K25" s="227"/>
    </row>
    <row r="26" spans="2:11" s="8" customFormat="1" ht="12.75" customHeight="1" x14ac:dyDescent="0.3">
      <c r="B26" s="337">
        <v>44246</v>
      </c>
      <c r="C26" s="338">
        <v>0.25</v>
      </c>
      <c r="D26" s="338">
        <v>0.62</v>
      </c>
      <c r="E26" s="338">
        <v>0.35</v>
      </c>
      <c r="F26" s="338">
        <v>-0.31</v>
      </c>
      <c r="H26" s="227"/>
      <c r="I26" s="227"/>
      <c r="J26" s="227"/>
      <c r="K26" s="227"/>
    </row>
    <row r="27" spans="2:11" s="8" customFormat="1" ht="12.75" customHeight="1" x14ac:dyDescent="0.3">
      <c r="B27" s="337">
        <v>44245</v>
      </c>
      <c r="C27" s="338">
        <v>0.24</v>
      </c>
      <c r="D27" s="338">
        <v>0.65</v>
      </c>
      <c r="E27" s="338">
        <v>0.34</v>
      </c>
      <c r="F27" s="338">
        <v>-0.35</v>
      </c>
      <c r="H27" s="227"/>
      <c r="I27" s="227"/>
      <c r="J27" s="227"/>
      <c r="K27" s="227"/>
    </row>
    <row r="28" spans="2:11" s="8" customFormat="1" ht="12.75" customHeight="1" x14ac:dyDescent="0.3">
      <c r="B28" s="337">
        <v>44244</v>
      </c>
      <c r="C28" s="338">
        <v>0.18</v>
      </c>
      <c r="D28" s="338">
        <v>0.57999999999999996</v>
      </c>
      <c r="E28" s="338">
        <v>0.28999999999999998</v>
      </c>
      <c r="F28" s="338">
        <v>-0.37</v>
      </c>
      <c r="H28" s="227"/>
      <c r="I28" s="227"/>
      <c r="J28" s="227"/>
      <c r="K28" s="227"/>
    </row>
    <row r="29" spans="2:11" s="8" customFormat="1" ht="12.75" customHeight="1" x14ac:dyDescent="0.3">
      <c r="B29" s="337">
        <v>44243</v>
      </c>
      <c r="C29" s="338">
        <v>0.19</v>
      </c>
      <c r="D29" s="338">
        <v>0.56999999999999995</v>
      </c>
      <c r="E29" s="338">
        <v>0.28999999999999998</v>
      </c>
      <c r="F29" s="338">
        <v>-0.35</v>
      </c>
      <c r="H29" s="227"/>
      <c r="I29" s="227"/>
      <c r="J29" s="227"/>
      <c r="K29" s="227"/>
    </row>
    <row r="30" spans="2:11" s="8" customFormat="1" ht="12.75" customHeight="1" x14ac:dyDescent="0.3">
      <c r="B30" s="337">
        <v>44242</v>
      </c>
      <c r="C30" s="338">
        <v>0.15</v>
      </c>
      <c r="D30" s="338">
        <v>0.53</v>
      </c>
      <c r="E30" s="338">
        <v>0.26</v>
      </c>
      <c r="F30" s="338">
        <v>-0.38</v>
      </c>
      <c r="H30" s="227"/>
      <c r="I30" s="227"/>
      <c r="J30" s="227"/>
      <c r="K30" s="227"/>
    </row>
    <row r="31" spans="2:11" s="8" customFormat="1" ht="12.75" customHeight="1" x14ac:dyDescent="0.3">
      <c r="B31" s="337">
        <v>44239</v>
      </c>
      <c r="C31" s="338">
        <v>0.1</v>
      </c>
      <c r="D31" s="338">
        <v>0.48</v>
      </c>
      <c r="E31" s="338">
        <v>0.16</v>
      </c>
      <c r="F31" s="338">
        <v>-0.43</v>
      </c>
      <c r="H31" s="227"/>
      <c r="I31" s="227"/>
      <c r="J31" s="227"/>
      <c r="K31" s="227"/>
    </row>
    <row r="32" spans="2:11" s="8" customFormat="1" ht="12.75" customHeight="1" x14ac:dyDescent="0.3">
      <c r="B32" s="337">
        <v>44238</v>
      </c>
      <c r="C32" s="338">
        <v>7.0000000000000007E-2</v>
      </c>
      <c r="D32" s="338">
        <v>0.46</v>
      </c>
      <c r="E32" s="338">
        <v>0.12</v>
      </c>
      <c r="F32" s="338">
        <v>-0.46</v>
      </c>
      <c r="H32" s="227"/>
      <c r="I32" s="227"/>
      <c r="J32" s="227"/>
      <c r="K32" s="227"/>
    </row>
    <row r="33" spans="2:11" s="8" customFormat="1" ht="12.75" customHeight="1" x14ac:dyDescent="0.3">
      <c r="B33" s="337">
        <v>44237</v>
      </c>
      <c r="C33" s="338">
        <v>0.08</v>
      </c>
      <c r="D33" s="338">
        <v>0.5</v>
      </c>
      <c r="E33" s="338">
        <v>0.15</v>
      </c>
      <c r="F33" s="338">
        <v>-0.44</v>
      </c>
      <c r="H33" s="227"/>
      <c r="I33" s="227"/>
      <c r="J33" s="227"/>
      <c r="K33" s="227"/>
    </row>
    <row r="34" spans="2:11" s="8" customFormat="1" ht="12.75" customHeight="1" x14ac:dyDescent="0.3">
      <c r="B34" s="337">
        <v>44236</v>
      </c>
      <c r="C34" s="338">
        <v>0.06</v>
      </c>
      <c r="D34" s="338">
        <v>0.51</v>
      </c>
      <c r="E34" s="338">
        <v>0.13</v>
      </c>
      <c r="F34" s="338">
        <v>-0.45</v>
      </c>
      <c r="H34" s="227"/>
      <c r="I34" s="227"/>
      <c r="J34" s="227"/>
      <c r="K34" s="227"/>
    </row>
    <row r="35" spans="2:11" s="8" customFormat="1" ht="12.75" customHeight="1" x14ac:dyDescent="0.3">
      <c r="B35" s="337">
        <v>44235</v>
      </c>
      <c r="C35" s="338">
        <v>0.05</v>
      </c>
      <c r="D35" s="338">
        <v>0.51</v>
      </c>
      <c r="E35" s="338">
        <v>0.13</v>
      </c>
      <c r="F35" s="338">
        <v>-0.45</v>
      </c>
      <c r="H35" s="227"/>
      <c r="I35" s="227"/>
      <c r="J35" s="227"/>
      <c r="K35" s="227"/>
    </row>
    <row r="36" spans="2:11" s="8" customFormat="1" ht="12.75" customHeight="1" x14ac:dyDescent="0.3">
      <c r="B36" s="337">
        <v>44232</v>
      </c>
      <c r="C36" s="338">
        <v>0.05</v>
      </c>
      <c r="D36" s="338">
        <v>0.53</v>
      </c>
      <c r="E36" s="338">
        <v>0.12</v>
      </c>
      <c r="F36" s="338">
        <v>-0.45</v>
      </c>
      <c r="H36" s="227"/>
      <c r="I36" s="227"/>
      <c r="J36" s="227"/>
      <c r="K36" s="227"/>
    </row>
    <row r="37" spans="2:11" s="8" customFormat="1" ht="12.75" customHeight="1" x14ac:dyDescent="0.3">
      <c r="B37" s="337">
        <v>44231</v>
      </c>
      <c r="C37" s="338">
        <v>0.05</v>
      </c>
      <c r="D37" s="338">
        <v>0.54</v>
      </c>
      <c r="E37" s="338">
        <v>0.12</v>
      </c>
      <c r="F37" s="338">
        <v>-0.46</v>
      </c>
      <c r="H37" s="227"/>
      <c r="I37" s="227"/>
      <c r="J37" s="227"/>
      <c r="K37" s="227"/>
    </row>
    <row r="38" spans="2:11" s="8" customFormat="1" ht="12.75" customHeight="1" x14ac:dyDescent="0.3">
      <c r="B38" s="337">
        <v>44230</v>
      </c>
      <c r="C38" s="338">
        <v>0.05</v>
      </c>
      <c r="D38" s="338">
        <v>0.59</v>
      </c>
      <c r="E38" s="338">
        <v>0.13</v>
      </c>
      <c r="F38" s="338">
        <v>-0.47</v>
      </c>
      <c r="H38" s="227"/>
      <c r="I38" s="227"/>
      <c r="J38" s="227"/>
      <c r="K38" s="227"/>
    </row>
    <row r="39" spans="2:11" s="8" customFormat="1" ht="12.75" customHeight="1" x14ac:dyDescent="0.3">
      <c r="B39" s="337">
        <v>44229</v>
      </c>
      <c r="C39" s="338">
        <v>0.05</v>
      </c>
      <c r="D39" s="338">
        <v>0.65</v>
      </c>
      <c r="E39" s="338">
        <v>0.11</v>
      </c>
      <c r="F39" s="338">
        <v>-0.49</v>
      </c>
      <c r="H39" s="227"/>
      <c r="I39" s="227"/>
      <c r="J39" s="227"/>
      <c r="K39" s="227"/>
    </row>
    <row r="40" spans="2:11" s="8" customFormat="1" ht="12.75" customHeight="1" x14ac:dyDescent="0.3">
      <c r="B40" s="337">
        <v>44228</v>
      </c>
      <c r="C40" s="338">
        <v>0.03</v>
      </c>
      <c r="D40" s="338">
        <v>0.62</v>
      </c>
      <c r="E40" s="338">
        <v>0.09</v>
      </c>
      <c r="F40" s="338">
        <v>-0.52</v>
      </c>
      <c r="H40" s="227"/>
      <c r="I40" s="227"/>
      <c r="J40" s="227"/>
      <c r="K40" s="227"/>
    </row>
    <row r="41" spans="2:11" s="8" customFormat="1" ht="12.75" customHeight="1" x14ac:dyDescent="0.3">
      <c r="B41" s="337">
        <v>44225</v>
      </c>
      <c r="C41" s="338">
        <v>0.04</v>
      </c>
      <c r="D41" s="338">
        <v>0.64</v>
      </c>
      <c r="E41" s="338">
        <v>0.1</v>
      </c>
      <c r="F41" s="338">
        <v>-0.52</v>
      </c>
      <c r="H41" s="227"/>
      <c r="I41" s="227"/>
      <c r="J41" s="227"/>
      <c r="K41" s="227"/>
    </row>
    <row r="42" spans="2:11" s="8" customFormat="1" ht="12.75" customHeight="1" x14ac:dyDescent="0.3">
      <c r="B42" s="337">
        <v>44224</v>
      </c>
      <c r="C42" s="338">
        <v>0.02</v>
      </c>
      <c r="D42" s="338">
        <v>0.64</v>
      </c>
      <c r="E42" s="338">
        <v>7.0000000000000007E-2</v>
      </c>
      <c r="F42" s="338">
        <v>-0.54</v>
      </c>
      <c r="H42" s="227"/>
      <c r="I42" s="227"/>
      <c r="J42" s="227"/>
      <c r="K42" s="227"/>
    </row>
    <row r="43" spans="2:11" s="8" customFormat="1" ht="12.75" customHeight="1" x14ac:dyDescent="0.3">
      <c r="B43" s="337">
        <v>44223</v>
      </c>
      <c r="C43" s="338">
        <v>0.02</v>
      </c>
      <c r="D43" s="338">
        <v>0.65</v>
      </c>
      <c r="E43" s="338">
        <v>7.0000000000000007E-2</v>
      </c>
      <c r="F43" s="338">
        <v>-0.55000000000000004</v>
      </c>
      <c r="H43" s="227"/>
      <c r="I43" s="227"/>
      <c r="J43" s="227"/>
      <c r="K43" s="227"/>
    </row>
    <row r="44" spans="2:11" s="8" customFormat="1" ht="12.75" customHeight="1" x14ac:dyDescent="0.3">
      <c r="B44" s="337">
        <v>44222</v>
      </c>
      <c r="C44" s="338">
        <v>0.02</v>
      </c>
      <c r="D44" s="338">
        <v>0.65</v>
      </c>
      <c r="E44" s="338">
        <v>7.0000000000000007E-2</v>
      </c>
      <c r="F44" s="338">
        <v>-0.53</v>
      </c>
      <c r="H44" s="227"/>
      <c r="I44" s="227"/>
      <c r="J44" s="227"/>
      <c r="K44" s="227"/>
    </row>
    <row r="45" spans="2:11" s="8" customFormat="1" ht="12.75" customHeight="1" x14ac:dyDescent="0.3">
      <c r="B45" s="337">
        <v>44221</v>
      </c>
      <c r="C45" s="338">
        <v>0.02</v>
      </c>
      <c r="D45" s="338">
        <v>0.68</v>
      </c>
      <c r="E45" s="338">
        <v>7.0000000000000007E-2</v>
      </c>
      <c r="F45" s="338">
        <v>-0.55000000000000004</v>
      </c>
      <c r="H45" s="227"/>
      <c r="I45" s="227"/>
      <c r="J45" s="227"/>
      <c r="K45" s="227"/>
    </row>
    <row r="46" spans="2:11" s="8" customFormat="1" ht="12.75" customHeight="1" x14ac:dyDescent="0.3">
      <c r="B46" s="337">
        <v>44218</v>
      </c>
      <c r="C46" s="338">
        <v>7.0000000000000007E-2</v>
      </c>
      <c r="D46" s="338">
        <v>0.75</v>
      </c>
      <c r="E46" s="338">
        <v>0.12</v>
      </c>
      <c r="F46" s="338">
        <v>-0.51</v>
      </c>
      <c r="H46" s="227"/>
      <c r="I46" s="227"/>
      <c r="J46" s="227"/>
      <c r="K46" s="227"/>
    </row>
    <row r="47" spans="2:11" s="8" customFormat="1" ht="12.75" customHeight="1" x14ac:dyDescent="0.3">
      <c r="B47" s="337">
        <v>44217</v>
      </c>
      <c r="C47" s="338">
        <v>7.0000000000000007E-2</v>
      </c>
      <c r="D47" s="338">
        <v>0.69</v>
      </c>
      <c r="E47" s="338">
        <v>0.12</v>
      </c>
      <c r="F47" s="338">
        <v>-0.5</v>
      </c>
      <c r="H47" s="227"/>
      <c r="I47" s="227"/>
      <c r="J47" s="227"/>
      <c r="K47" s="227"/>
    </row>
    <row r="48" spans="2:11" s="8" customFormat="1" ht="12.75" customHeight="1" x14ac:dyDescent="0.3">
      <c r="B48" s="337">
        <v>44216</v>
      </c>
      <c r="C48" s="338">
        <v>0.02</v>
      </c>
      <c r="D48" s="338">
        <v>0.62</v>
      </c>
      <c r="E48" s="338">
        <v>7.0000000000000007E-2</v>
      </c>
      <c r="F48" s="338">
        <v>-0.53</v>
      </c>
      <c r="H48" s="227"/>
      <c r="I48" s="227"/>
      <c r="J48" s="227"/>
      <c r="K48" s="227"/>
    </row>
    <row r="49" spans="2:11" s="8" customFormat="1" ht="12.75" customHeight="1" x14ac:dyDescent="0.3">
      <c r="B49" s="337">
        <v>44215</v>
      </c>
      <c r="C49" s="338">
        <v>0.01</v>
      </c>
      <c r="D49" s="338">
        <v>0.59</v>
      </c>
      <c r="E49" s="338">
        <v>7.0000000000000007E-2</v>
      </c>
      <c r="F49" s="338">
        <v>-0.53</v>
      </c>
      <c r="H49" s="227"/>
      <c r="I49" s="227"/>
      <c r="J49" s="227"/>
      <c r="K49" s="227"/>
    </row>
    <row r="50" spans="2:11" s="8" customFormat="1" ht="12.75" customHeight="1" x14ac:dyDescent="0.3">
      <c r="B50" s="337">
        <v>44214</v>
      </c>
      <c r="C50" s="338">
        <v>0.02</v>
      </c>
      <c r="D50" s="338">
        <v>0.63</v>
      </c>
      <c r="E50" s="338">
        <v>0.08</v>
      </c>
      <c r="F50" s="338">
        <v>-0.53</v>
      </c>
      <c r="H50" s="227"/>
      <c r="I50" s="227"/>
      <c r="J50" s="227"/>
      <c r="K50" s="227"/>
    </row>
    <row r="51" spans="2:11" s="8" customFormat="1" ht="12.75" customHeight="1" x14ac:dyDescent="0.3">
      <c r="B51" s="337">
        <v>44211</v>
      </c>
      <c r="C51" s="338">
        <v>0</v>
      </c>
      <c r="D51" s="338">
        <v>0.61</v>
      </c>
      <c r="E51" s="338">
        <v>0.06</v>
      </c>
      <c r="F51" s="338">
        <v>-0.54</v>
      </c>
      <c r="H51" s="227"/>
      <c r="I51" s="227"/>
      <c r="J51" s="227"/>
      <c r="K51" s="227"/>
    </row>
    <row r="52" spans="2:11" s="8" customFormat="1" ht="12.75" customHeight="1" x14ac:dyDescent="0.3">
      <c r="B52" s="337">
        <v>44210</v>
      </c>
      <c r="C52" s="338">
        <v>0.01</v>
      </c>
      <c r="D52" s="338">
        <v>0.64</v>
      </c>
      <c r="E52" s="338">
        <v>0.06</v>
      </c>
      <c r="F52" s="338">
        <v>-0.55000000000000004</v>
      </c>
      <c r="H52" s="227"/>
      <c r="I52" s="227"/>
      <c r="J52" s="227"/>
      <c r="K52" s="227"/>
    </row>
    <row r="53" spans="2:11" s="8" customFormat="1" ht="12.75" customHeight="1" x14ac:dyDescent="0.3">
      <c r="B53" s="337">
        <v>44209</v>
      </c>
      <c r="C53" s="338">
        <v>0</v>
      </c>
      <c r="D53" s="338">
        <v>0.6</v>
      </c>
      <c r="E53" s="338">
        <v>7.0000000000000007E-2</v>
      </c>
      <c r="F53" s="338">
        <v>-0.52</v>
      </c>
      <c r="H53" s="227"/>
      <c r="I53" s="227"/>
      <c r="J53" s="227"/>
      <c r="K53" s="227"/>
    </row>
    <row r="54" spans="2:11" s="8" customFormat="1" ht="12.75" customHeight="1" x14ac:dyDescent="0.3">
      <c r="B54" s="337">
        <v>44208</v>
      </c>
      <c r="C54" s="338">
        <v>0.04</v>
      </c>
      <c r="D54" s="338">
        <v>0.65</v>
      </c>
      <c r="E54" s="338">
        <v>0.11</v>
      </c>
      <c r="F54" s="338">
        <v>-0.47</v>
      </c>
      <c r="H54" s="227"/>
      <c r="I54" s="227"/>
      <c r="J54" s="227"/>
      <c r="K54" s="227"/>
    </row>
    <row r="55" spans="2:11" s="8" customFormat="1" ht="12.75" customHeight="1" x14ac:dyDescent="0.3">
      <c r="B55" s="337">
        <v>44207</v>
      </c>
      <c r="C55" s="338">
        <v>-0.01</v>
      </c>
      <c r="D55" s="338">
        <v>0.56000000000000005</v>
      </c>
      <c r="E55" s="338">
        <v>0.06</v>
      </c>
      <c r="F55" s="338">
        <v>-0.5</v>
      </c>
      <c r="H55" s="227"/>
      <c r="I55" s="227"/>
      <c r="J55" s="227"/>
      <c r="K55" s="227"/>
    </row>
    <row r="56" spans="2:11" s="8" customFormat="1" ht="12.75" customHeight="1" x14ac:dyDescent="0.3">
      <c r="B56" s="337">
        <v>44204</v>
      </c>
      <c r="C56" s="338">
        <v>-0.03</v>
      </c>
      <c r="D56" s="338">
        <v>0.53</v>
      </c>
      <c r="E56" s="338">
        <v>0.04</v>
      </c>
      <c r="F56" s="338">
        <v>-0.52</v>
      </c>
      <c r="H56" s="227"/>
      <c r="I56" s="227"/>
      <c r="J56" s="227"/>
      <c r="K56" s="227"/>
    </row>
    <row r="57" spans="2:11" s="8" customFormat="1" ht="12.75" customHeight="1" x14ac:dyDescent="0.3">
      <c r="B57" s="337">
        <v>44203</v>
      </c>
      <c r="C57" s="338">
        <v>0</v>
      </c>
      <c r="D57" s="338">
        <v>0.56000000000000005</v>
      </c>
      <c r="E57" s="338">
        <v>0.04</v>
      </c>
      <c r="F57" s="338">
        <v>-0.53</v>
      </c>
      <c r="H57" s="227"/>
      <c r="I57" s="227"/>
      <c r="J57" s="227"/>
      <c r="K57" s="227"/>
    </row>
    <row r="58" spans="2:11" s="8" customFormat="1" ht="12.75" customHeight="1" x14ac:dyDescent="0.3">
      <c r="B58" s="337">
        <v>44202</v>
      </c>
      <c r="C58" s="338">
        <v>0.02</v>
      </c>
      <c r="D58" s="338">
        <v>0.56999999999999995</v>
      </c>
      <c r="E58" s="338">
        <v>0.04</v>
      </c>
      <c r="F58" s="338">
        <v>-0.52</v>
      </c>
      <c r="H58" s="227"/>
      <c r="I58" s="227"/>
      <c r="J58" s="227"/>
      <c r="K58" s="227"/>
    </row>
    <row r="59" spans="2:11" s="8" customFormat="1" ht="12.75" customHeight="1" x14ac:dyDescent="0.3">
      <c r="B59" s="337">
        <v>44201</v>
      </c>
      <c r="C59" s="338">
        <v>0</v>
      </c>
      <c r="D59" s="338">
        <v>0.56000000000000005</v>
      </c>
      <c r="E59" s="338">
        <v>0.03</v>
      </c>
      <c r="F59" s="338">
        <v>-0.57999999999999996</v>
      </c>
      <c r="H59" s="227"/>
      <c r="I59" s="227"/>
      <c r="J59" s="227"/>
      <c r="K59" s="227"/>
    </row>
    <row r="60" spans="2:11" s="8" customFormat="1" ht="12.75" customHeight="1" x14ac:dyDescent="0.3">
      <c r="B60" s="337">
        <v>44200</v>
      </c>
      <c r="C60" s="338">
        <v>0.01</v>
      </c>
      <c r="D60" s="338">
        <v>0.55000000000000004</v>
      </c>
      <c r="E60" s="338">
        <v>0.02</v>
      </c>
      <c r="F60" s="338">
        <v>-0.61</v>
      </c>
      <c r="H60" s="227"/>
      <c r="I60" s="227"/>
      <c r="J60" s="227"/>
      <c r="K60" s="227"/>
    </row>
    <row r="61" spans="2:11" s="8" customFormat="1" ht="12.75" customHeight="1" x14ac:dyDescent="0.3">
      <c r="B61" s="337">
        <v>44196</v>
      </c>
      <c r="C61" s="338">
        <v>0.03</v>
      </c>
      <c r="D61" s="338">
        <v>0.54</v>
      </c>
      <c r="E61" s="338">
        <v>0.04</v>
      </c>
      <c r="F61" s="338">
        <v>-0.56999999999999995</v>
      </c>
      <c r="H61" s="227"/>
      <c r="I61" s="227"/>
      <c r="J61" s="227"/>
      <c r="K61" s="227"/>
    </row>
    <row r="62" spans="2:11" s="8" customFormat="1" ht="12.75" customHeight="1" x14ac:dyDescent="0.3">
      <c r="B62" s="337">
        <v>44195</v>
      </c>
      <c r="C62" s="338">
        <v>0.04</v>
      </c>
      <c r="D62" s="338">
        <v>0.56000000000000005</v>
      </c>
      <c r="E62" s="338">
        <v>0.06</v>
      </c>
      <c r="F62" s="338">
        <v>-0.56000000000000005</v>
      </c>
      <c r="H62" s="227"/>
      <c r="I62" s="227"/>
      <c r="J62" s="227"/>
      <c r="K62" s="227"/>
    </row>
    <row r="63" spans="2:11" s="8" customFormat="1" ht="12.75" customHeight="1" x14ac:dyDescent="0.3">
      <c r="B63" s="337">
        <v>44194</v>
      </c>
      <c r="C63" s="338">
        <v>0.03</v>
      </c>
      <c r="D63" s="338">
        <v>0.56000000000000005</v>
      </c>
      <c r="E63" s="338">
        <v>0.05</v>
      </c>
      <c r="F63" s="338">
        <v>-0.56999999999999995</v>
      </c>
      <c r="H63" s="227"/>
      <c r="I63" s="227"/>
      <c r="J63" s="227"/>
      <c r="K63" s="227"/>
    </row>
    <row r="64" spans="2:11" s="8" customFormat="1" ht="12.75" customHeight="1" x14ac:dyDescent="0.3">
      <c r="B64" s="337">
        <v>44193</v>
      </c>
      <c r="C64" s="338">
        <v>0.03</v>
      </c>
      <c r="D64" s="338">
        <v>0.54</v>
      </c>
      <c r="E64" s="338">
        <v>0.05</v>
      </c>
      <c r="F64" s="338">
        <v>-0.56999999999999995</v>
      </c>
      <c r="H64" s="227"/>
      <c r="I64" s="227"/>
      <c r="J64" s="227"/>
      <c r="K64" s="227"/>
    </row>
    <row r="65" spans="2:11" s="8" customFormat="1" ht="12.75" customHeight="1" x14ac:dyDescent="0.3">
      <c r="B65" s="337">
        <v>44188</v>
      </c>
      <c r="C65" s="338">
        <v>0.06</v>
      </c>
      <c r="D65" s="338">
        <v>0.57999999999999996</v>
      </c>
      <c r="E65" s="338">
        <v>7.0000000000000007E-2</v>
      </c>
      <c r="F65" s="338">
        <v>-0.55000000000000004</v>
      </c>
      <c r="H65" s="227"/>
      <c r="I65" s="227"/>
      <c r="J65" s="227"/>
      <c r="K65" s="227"/>
    </row>
    <row r="66" spans="2:11" s="8" customFormat="1" ht="12.75" customHeight="1" x14ac:dyDescent="0.3">
      <c r="B66" s="337">
        <v>44187</v>
      </c>
      <c r="C66" s="338">
        <v>0.03</v>
      </c>
      <c r="D66" s="338">
        <v>0.55000000000000004</v>
      </c>
      <c r="E66" s="338">
        <v>0.05</v>
      </c>
      <c r="F66" s="338">
        <v>-0.6</v>
      </c>
      <c r="H66" s="227"/>
      <c r="I66" s="227"/>
      <c r="J66" s="227"/>
      <c r="K66" s="227"/>
    </row>
    <row r="67" spans="2:11" s="8" customFormat="1" ht="12.75" customHeight="1" x14ac:dyDescent="0.3">
      <c r="B67" s="337">
        <v>44186</v>
      </c>
      <c r="C67" s="338">
        <v>0.04</v>
      </c>
      <c r="D67" s="338">
        <v>0.56999999999999995</v>
      </c>
      <c r="E67" s="338">
        <v>0.05</v>
      </c>
      <c r="F67" s="338">
        <v>-0.57999999999999996</v>
      </c>
      <c r="H67" s="227"/>
      <c r="I67" s="227"/>
      <c r="J67" s="227"/>
      <c r="K67" s="227"/>
    </row>
    <row r="68" spans="2:11" s="8" customFormat="1" ht="12.75" customHeight="1" x14ac:dyDescent="0.3">
      <c r="B68" s="337">
        <v>44183</v>
      </c>
      <c r="C68" s="338">
        <v>0.03</v>
      </c>
      <c r="D68" s="338">
        <v>0.56000000000000005</v>
      </c>
      <c r="E68" s="338">
        <v>0.04</v>
      </c>
      <c r="F68" s="338">
        <v>-0.56999999999999995</v>
      </c>
      <c r="H68" s="227"/>
      <c r="I68" s="227"/>
      <c r="J68" s="227"/>
      <c r="K68" s="227"/>
    </row>
    <row r="69" spans="2:11" s="8" customFormat="1" ht="12.75" customHeight="1" x14ac:dyDescent="0.3">
      <c r="B69" s="337">
        <v>44182</v>
      </c>
      <c r="C69" s="338">
        <v>0.01</v>
      </c>
      <c r="D69" s="338">
        <v>0.54</v>
      </c>
      <c r="E69" s="338">
        <v>0.03</v>
      </c>
      <c r="F69" s="338">
        <v>-0.56999999999999995</v>
      </c>
      <c r="H69" s="227"/>
      <c r="I69" s="227"/>
      <c r="J69" s="227"/>
      <c r="K69" s="227"/>
    </row>
    <row r="70" spans="2:11" s="8" customFormat="1" ht="12.75" customHeight="1" x14ac:dyDescent="0.3">
      <c r="B70" s="337">
        <v>44181</v>
      </c>
      <c r="C70" s="338">
        <v>-0.01</v>
      </c>
      <c r="D70" s="338">
        <v>0.54</v>
      </c>
      <c r="E70" s="338">
        <v>0.02</v>
      </c>
      <c r="F70" s="338">
        <v>-0.56999999999999995</v>
      </c>
      <c r="H70" s="227"/>
      <c r="I70" s="227"/>
      <c r="J70" s="227"/>
      <c r="K70" s="227"/>
    </row>
    <row r="71" spans="2:11" s="8" customFormat="1" ht="12.75" customHeight="1" x14ac:dyDescent="0.3">
      <c r="B71" s="337">
        <v>44180</v>
      </c>
      <c r="C71" s="338">
        <v>-0.06</v>
      </c>
      <c r="D71" s="338">
        <v>0.52</v>
      </c>
      <c r="E71" s="338">
        <v>-0.02</v>
      </c>
      <c r="F71" s="338">
        <v>-0.61</v>
      </c>
      <c r="H71" s="227"/>
      <c r="I71" s="227"/>
      <c r="J71" s="227"/>
      <c r="K71" s="227"/>
    </row>
    <row r="72" spans="2:11" s="8" customFormat="1" ht="12.75" customHeight="1" x14ac:dyDescent="0.3">
      <c r="B72" s="337">
        <v>44179</v>
      </c>
      <c r="C72" s="338">
        <v>-0.04</v>
      </c>
      <c r="D72" s="338">
        <v>0.54</v>
      </c>
      <c r="E72" s="338">
        <v>0</v>
      </c>
      <c r="F72" s="338">
        <v>-0.62</v>
      </c>
      <c r="H72" s="227"/>
      <c r="I72" s="227"/>
      <c r="J72" s="227"/>
      <c r="K72" s="227"/>
    </row>
    <row r="73" spans="2:11" s="8" customFormat="1" ht="12.75" customHeight="1" x14ac:dyDescent="0.3">
      <c r="B73" s="337">
        <v>44176</v>
      </c>
      <c r="C73" s="338">
        <v>-0.04</v>
      </c>
      <c r="D73" s="338">
        <v>0.56000000000000005</v>
      </c>
      <c r="E73" s="338">
        <v>0</v>
      </c>
      <c r="F73" s="338">
        <v>-0.64</v>
      </c>
      <c r="H73" s="227"/>
      <c r="I73" s="227"/>
      <c r="J73" s="227"/>
      <c r="K73" s="227"/>
    </row>
    <row r="74" spans="2:11" s="8" customFormat="1" ht="12.75" customHeight="1" x14ac:dyDescent="0.3">
      <c r="B74" s="337">
        <v>44175</v>
      </c>
      <c r="C74" s="338">
        <v>-0.03</v>
      </c>
      <c r="D74" s="338">
        <v>0.55000000000000004</v>
      </c>
      <c r="E74" s="338">
        <v>0.01</v>
      </c>
      <c r="F74" s="338">
        <v>-0.62</v>
      </c>
      <c r="H74" s="227"/>
      <c r="I74" s="227"/>
      <c r="J74" s="227"/>
      <c r="K74" s="227"/>
    </row>
    <row r="75" spans="2:11" s="8" customFormat="1" ht="12.75" customHeight="1" x14ac:dyDescent="0.3">
      <c r="B75" s="337">
        <v>44174</v>
      </c>
      <c r="C75" s="338">
        <v>-0.02</v>
      </c>
      <c r="D75" s="338">
        <v>0.57999999999999996</v>
      </c>
      <c r="E75" s="338">
        <v>0.02</v>
      </c>
      <c r="F75" s="338">
        <v>-0.61</v>
      </c>
      <c r="H75" s="227"/>
      <c r="I75" s="227"/>
      <c r="J75" s="227"/>
      <c r="K75" s="227"/>
    </row>
    <row r="76" spans="2:11" s="8" customFormat="1" ht="12.75" customHeight="1" x14ac:dyDescent="0.3">
      <c r="B76" s="337">
        <v>44173</v>
      </c>
      <c r="C76" s="338">
        <v>-0.01</v>
      </c>
      <c r="D76" s="338">
        <v>0.59</v>
      </c>
      <c r="E76" s="338">
        <v>0.03</v>
      </c>
      <c r="F76" s="338">
        <v>-0.61</v>
      </c>
      <c r="H76" s="227"/>
      <c r="I76" s="227"/>
      <c r="J76" s="227"/>
      <c r="K76" s="227"/>
    </row>
    <row r="77" spans="2:11" s="8" customFormat="1" ht="12.75" customHeight="1" x14ac:dyDescent="0.3">
      <c r="B77" s="337">
        <v>44172</v>
      </c>
      <c r="C77" s="338">
        <v>0.01</v>
      </c>
      <c r="D77" s="338">
        <v>0.61</v>
      </c>
      <c r="E77" s="338">
        <v>0.05</v>
      </c>
      <c r="F77" s="338">
        <v>-0.57999999999999996</v>
      </c>
      <c r="H77" s="227"/>
      <c r="I77" s="227"/>
      <c r="J77" s="227"/>
      <c r="K77" s="227"/>
    </row>
    <row r="78" spans="2:11" s="8" customFormat="1" ht="12.75" customHeight="1" x14ac:dyDescent="0.3">
      <c r="B78" s="337">
        <v>44169</v>
      </c>
      <c r="C78" s="338">
        <v>0.04</v>
      </c>
      <c r="D78" s="338">
        <v>0.62</v>
      </c>
      <c r="E78" s="338">
        <v>0.08</v>
      </c>
      <c r="F78" s="338">
        <v>-0.55000000000000004</v>
      </c>
      <c r="H78" s="227"/>
      <c r="I78" s="227"/>
      <c r="J78" s="227"/>
      <c r="K78" s="227"/>
    </row>
    <row r="79" spans="2:11" s="8" customFormat="1" ht="12.75" customHeight="1" x14ac:dyDescent="0.3">
      <c r="B79" s="337">
        <v>44168</v>
      </c>
      <c r="C79" s="338">
        <v>0.03</v>
      </c>
      <c r="D79" s="338">
        <v>0.6</v>
      </c>
      <c r="E79" s="338">
        <v>7.0000000000000007E-2</v>
      </c>
      <c r="F79" s="338">
        <v>-0.56000000000000005</v>
      </c>
      <c r="H79" s="227"/>
      <c r="I79" s="227"/>
      <c r="J79" s="227"/>
      <c r="K79" s="227"/>
    </row>
    <row r="80" spans="2:11" s="8" customFormat="1" ht="12.75" customHeight="1" x14ac:dyDescent="0.3">
      <c r="B80" s="337">
        <v>44167</v>
      </c>
      <c r="C80" s="338">
        <v>0.06</v>
      </c>
      <c r="D80" s="338">
        <v>0.63</v>
      </c>
      <c r="E80" s="338">
        <v>0.1</v>
      </c>
      <c r="F80" s="338">
        <v>-0.52</v>
      </c>
      <c r="H80" s="227"/>
      <c r="I80" s="227"/>
      <c r="J80" s="227"/>
      <c r="K80" s="227"/>
    </row>
    <row r="81" spans="2:11" s="8" customFormat="1" ht="12.75" customHeight="1" x14ac:dyDescent="0.3">
      <c r="B81" s="337">
        <v>44166</v>
      </c>
      <c r="C81" s="338">
        <v>7.0000000000000007E-2</v>
      </c>
      <c r="D81" s="338">
        <v>0.67</v>
      </c>
      <c r="E81" s="338">
        <v>0.12</v>
      </c>
      <c r="F81" s="338">
        <v>-0.53</v>
      </c>
      <c r="H81" s="227"/>
      <c r="I81" s="227"/>
      <c r="J81" s="227"/>
      <c r="K81" s="227"/>
    </row>
    <row r="82" spans="2:11" s="8" customFormat="1" ht="12.75" customHeight="1" x14ac:dyDescent="0.3">
      <c r="B82" s="337">
        <v>44165</v>
      </c>
      <c r="C82" s="338">
        <v>0.03</v>
      </c>
      <c r="D82" s="338">
        <v>0.63</v>
      </c>
      <c r="E82" s="338">
        <v>0.08</v>
      </c>
      <c r="F82" s="338">
        <v>-0.56999999999999995</v>
      </c>
      <c r="H82" s="227"/>
      <c r="I82" s="227"/>
      <c r="J82" s="227"/>
      <c r="K82" s="227"/>
    </row>
    <row r="83" spans="2:11" s="8" customFormat="1" ht="12.75" customHeight="1" x14ac:dyDescent="0.3">
      <c r="B83" s="337">
        <v>44162</v>
      </c>
      <c r="C83" s="338">
        <v>0.01</v>
      </c>
      <c r="D83" s="338">
        <v>0.61</v>
      </c>
      <c r="E83" s="338">
        <v>0.06</v>
      </c>
      <c r="F83" s="338">
        <v>-0.59</v>
      </c>
      <c r="H83" s="227"/>
      <c r="I83" s="227"/>
      <c r="J83" s="227"/>
      <c r="K83" s="227"/>
    </row>
    <row r="84" spans="2:11" s="8" customFormat="1" ht="12.75" customHeight="1" x14ac:dyDescent="0.3">
      <c r="B84" s="337">
        <v>44161</v>
      </c>
      <c r="C84" s="338">
        <v>0.01</v>
      </c>
      <c r="D84" s="338">
        <v>0.6</v>
      </c>
      <c r="E84" s="338">
        <v>0.05</v>
      </c>
      <c r="F84" s="338">
        <v>-0.59</v>
      </c>
      <c r="H84" s="227"/>
      <c r="I84" s="227"/>
      <c r="J84" s="227"/>
      <c r="K84" s="227"/>
    </row>
    <row r="85" spans="2:11" s="8" customFormat="1" ht="12.75" customHeight="1" x14ac:dyDescent="0.3">
      <c r="B85" s="337">
        <v>44160</v>
      </c>
      <c r="C85" s="338">
        <v>0.02</v>
      </c>
      <c r="D85" s="338">
        <v>0.61</v>
      </c>
      <c r="E85" s="338">
        <v>7.0000000000000007E-2</v>
      </c>
      <c r="F85" s="338">
        <v>-0.56999999999999995</v>
      </c>
      <c r="H85" s="227"/>
      <c r="I85" s="227"/>
      <c r="J85" s="227"/>
      <c r="K85" s="227"/>
    </row>
    <row r="86" spans="2:11" s="8" customFormat="1" ht="12.75" customHeight="1" x14ac:dyDescent="0.3">
      <c r="B86" s="337">
        <v>44159</v>
      </c>
      <c r="C86" s="338">
        <v>0.03</v>
      </c>
      <c r="D86" s="338">
        <v>0.61</v>
      </c>
      <c r="E86" s="338">
        <v>7.0000000000000007E-2</v>
      </c>
      <c r="F86" s="338">
        <v>-0.56000000000000005</v>
      </c>
      <c r="H86" s="227"/>
      <c r="I86" s="227"/>
      <c r="J86" s="227"/>
      <c r="K86" s="227"/>
    </row>
    <row r="87" spans="2:11" s="8" customFormat="1" ht="12.75" customHeight="1" x14ac:dyDescent="0.3">
      <c r="B87" s="337">
        <v>44158</v>
      </c>
      <c r="C87" s="338">
        <v>0.02</v>
      </c>
      <c r="D87" s="338">
        <v>0.62</v>
      </c>
      <c r="E87" s="338">
        <v>7.0000000000000007E-2</v>
      </c>
      <c r="F87" s="338">
        <v>-0.57999999999999996</v>
      </c>
      <c r="H87" s="227"/>
      <c r="I87" s="227"/>
      <c r="J87" s="227"/>
      <c r="K87" s="227"/>
    </row>
    <row r="88" spans="2:11" s="8" customFormat="1" ht="12.75" customHeight="1" x14ac:dyDescent="0.3">
      <c r="B88" s="337">
        <v>44155</v>
      </c>
      <c r="C88" s="338">
        <v>0.02</v>
      </c>
      <c r="D88" s="338">
        <v>0.63</v>
      </c>
      <c r="E88" s="338">
        <v>0.06</v>
      </c>
      <c r="F88" s="338">
        <v>-0.57999999999999996</v>
      </c>
      <c r="H88" s="227"/>
      <c r="I88" s="227"/>
      <c r="J88" s="227"/>
      <c r="K88" s="227"/>
    </row>
    <row r="89" spans="2:11" s="8" customFormat="1" ht="12.75" customHeight="1" x14ac:dyDescent="0.3">
      <c r="B89" s="337">
        <v>44154</v>
      </c>
      <c r="C89" s="338">
        <v>0.03</v>
      </c>
      <c r="D89" s="338">
        <v>0.64</v>
      </c>
      <c r="E89" s="338">
        <v>7.0000000000000007E-2</v>
      </c>
      <c r="F89" s="338">
        <v>-0.56999999999999995</v>
      </c>
      <c r="H89" s="227"/>
      <c r="I89" s="227"/>
      <c r="J89" s="227"/>
      <c r="K89" s="227"/>
    </row>
    <row r="90" spans="2:11" s="8" customFormat="1" ht="12.75" customHeight="1" x14ac:dyDescent="0.3">
      <c r="B90" s="337">
        <v>44153</v>
      </c>
      <c r="C90" s="338">
        <v>0.05</v>
      </c>
      <c r="D90" s="338">
        <v>0.65</v>
      </c>
      <c r="E90" s="338">
        <v>0.08</v>
      </c>
      <c r="F90" s="338">
        <v>-0.56000000000000005</v>
      </c>
      <c r="H90" s="227"/>
      <c r="I90" s="227"/>
      <c r="J90" s="227"/>
      <c r="K90" s="227"/>
    </row>
    <row r="91" spans="2:11" s="8" customFormat="1" ht="12.75" customHeight="1" x14ac:dyDescent="0.3">
      <c r="B91" s="337">
        <v>44152</v>
      </c>
      <c r="C91" s="338">
        <v>0.04</v>
      </c>
      <c r="D91" s="338">
        <v>0.64</v>
      </c>
      <c r="E91" s="338">
        <v>7.0000000000000007E-2</v>
      </c>
      <c r="F91" s="338">
        <v>-0.56000000000000005</v>
      </c>
      <c r="H91" s="227"/>
      <c r="I91" s="227"/>
      <c r="J91" s="227"/>
      <c r="K91" s="227"/>
    </row>
    <row r="92" spans="2:11" s="8" customFormat="1" ht="12.75" customHeight="1" x14ac:dyDescent="0.3">
      <c r="B92" s="337">
        <v>44151</v>
      </c>
      <c r="C92" s="338">
        <v>0.08</v>
      </c>
      <c r="D92" s="338">
        <v>0.65</v>
      </c>
      <c r="E92" s="338">
        <v>0.1</v>
      </c>
      <c r="F92" s="338">
        <v>-0.55000000000000004</v>
      </c>
      <c r="H92" s="227"/>
      <c r="I92" s="227"/>
      <c r="J92" s="227"/>
      <c r="K92" s="227"/>
    </row>
    <row r="93" spans="2:11" s="8" customFormat="1" ht="12.75" customHeight="1" x14ac:dyDescent="0.3">
      <c r="B93" s="337">
        <v>44148</v>
      </c>
      <c r="C93" s="338">
        <v>0.08</v>
      </c>
      <c r="D93" s="338">
        <v>0.66</v>
      </c>
      <c r="E93" s="338">
        <v>0.11</v>
      </c>
      <c r="F93" s="338">
        <v>-0.55000000000000004</v>
      </c>
      <c r="H93" s="227"/>
      <c r="I93" s="227"/>
      <c r="J93" s="227"/>
      <c r="K93" s="227"/>
    </row>
    <row r="94" spans="2:11" s="8" customFormat="1" ht="12.75" customHeight="1" x14ac:dyDescent="0.3">
      <c r="B94" s="337">
        <v>44147</v>
      </c>
      <c r="C94" s="338">
        <v>0.1</v>
      </c>
      <c r="D94" s="338">
        <v>0.68</v>
      </c>
      <c r="E94" s="338">
        <v>0.13</v>
      </c>
      <c r="F94" s="338">
        <v>-0.54</v>
      </c>
      <c r="H94" s="227"/>
      <c r="I94" s="227"/>
      <c r="J94" s="227"/>
      <c r="K94" s="227"/>
    </row>
    <row r="95" spans="2:11" s="8" customFormat="1" ht="12.75" customHeight="1" x14ac:dyDescent="0.3">
      <c r="B95" s="337">
        <v>44146</v>
      </c>
      <c r="C95" s="338">
        <v>0.12</v>
      </c>
      <c r="D95" s="338">
        <v>0.74</v>
      </c>
      <c r="E95" s="338">
        <v>0.16</v>
      </c>
      <c r="F95" s="338">
        <v>-0.51</v>
      </c>
      <c r="H95" s="227"/>
      <c r="I95" s="227"/>
      <c r="J95" s="227"/>
      <c r="K95" s="227"/>
    </row>
    <row r="96" spans="2:11" s="8" customFormat="1" ht="12.75" customHeight="1" x14ac:dyDescent="0.3">
      <c r="B96" s="337">
        <v>44145</v>
      </c>
      <c r="C96" s="338">
        <v>0.15</v>
      </c>
      <c r="D96" s="338">
        <v>0.76</v>
      </c>
      <c r="E96" s="338">
        <v>0.19</v>
      </c>
      <c r="F96" s="338">
        <v>-0.5</v>
      </c>
      <c r="H96" s="227"/>
      <c r="I96" s="227"/>
      <c r="J96" s="227"/>
      <c r="K96" s="227"/>
    </row>
    <row r="97" spans="2:11" s="8" customFormat="1" ht="12.75" customHeight="1" x14ac:dyDescent="0.3">
      <c r="B97" s="337">
        <v>44144</v>
      </c>
      <c r="C97" s="338">
        <v>0.15</v>
      </c>
      <c r="D97" s="338">
        <v>0.76</v>
      </c>
      <c r="E97" s="338">
        <v>0.18</v>
      </c>
      <c r="F97" s="338">
        <v>-0.51</v>
      </c>
      <c r="H97" s="227"/>
      <c r="I97" s="227"/>
      <c r="J97" s="227"/>
      <c r="K97" s="227"/>
    </row>
    <row r="98" spans="2:11" s="8" customFormat="1" ht="12.75" customHeight="1" x14ac:dyDescent="0.3">
      <c r="B98" s="337">
        <v>44141</v>
      </c>
      <c r="C98" s="338">
        <v>0.08</v>
      </c>
      <c r="D98" s="338">
        <v>0.64</v>
      </c>
      <c r="E98" s="338">
        <v>0.08</v>
      </c>
      <c r="F98" s="338">
        <v>-0.65</v>
      </c>
      <c r="H98" s="227"/>
      <c r="I98" s="227"/>
      <c r="J98" s="227"/>
      <c r="K98" s="227"/>
    </row>
    <row r="99" spans="2:11" s="8" customFormat="1" ht="12.75" customHeight="1" x14ac:dyDescent="0.3">
      <c r="B99" s="337">
        <v>44140</v>
      </c>
      <c r="C99" s="338">
        <v>0.05</v>
      </c>
      <c r="D99" s="338">
        <v>0.65</v>
      </c>
      <c r="E99" s="338">
        <v>7.0000000000000007E-2</v>
      </c>
      <c r="F99" s="338">
        <v>-0.64</v>
      </c>
      <c r="H99" s="227"/>
      <c r="I99" s="227"/>
      <c r="J99" s="227"/>
      <c r="K99" s="227"/>
    </row>
    <row r="100" spans="2:11" s="8" customFormat="1" ht="12.75" customHeight="1" x14ac:dyDescent="0.3">
      <c r="B100" s="337">
        <v>44139</v>
      </c>
      <c r="C100" s="338">
        <v>0.06</v>
      </c>
      <c r="D100" s="338">
        <v>0.69</v>
      </c>
      <c r="E100" s="338">
        <v>0.09</v>
      </c>
      <c r="F100" s="338">
        <v>-0.64</v>
      </c>
      <c r="H100" s="227"/>
      <c r="I100" s="227"/>
      <c r="J100" s="227"/>
      <c r="K100" s="227"/>
    </row>
    <row r="101" spans="2:11" s="8" customFormat="1" ht="12.75" customHeight="1" x14ac:dyDescent="0.3">
      <c r="B101" s="337">
        <v>44138</v>
      </c>
      <c r="C101" s="338">
        <v>0.08</v>
      </c>
      <c r="D101" s="338">
        <v>0.73</v>
      </c>
      <c r="E101" s="338">
        <v>0.11</v>
      </c>
      <c r="F101" s="338">
        <v>-0.62</v>
      </c>
      <c r="H101" s="227"/>
      <c r="I101" s="227"/>
      <c r="J101" s="227"/>
      <c r="K101" s="227"/>
    </row>
    <row r="102" spans="2:11" s="8" customFormat="1" ht="12.75" customHeight="1" x14ac:dyDescent="0.3">
      <c r="B102" s="337">
        <v>44137</v>
      </c>
      <c r="C102" s="338">
        <v>0.09</v>
      </c>
      <c r="D102" s="338">
        <v>0.75</v>
      </c>
      <c r="E102" s="338">
        <v>0.12</v>
      </c>
      <c r="F102" s="338">
        <v>-0.64</v>
      </c>
      <c r="H102" s="227"/>
      <c r="I102" s="227"/>
      <c r="J102" s="227"/>
      <c r="K102" s="227"/>
    </row>
    <row r="103" spans="2:11" s="8" customFormat="1" ht="12.75" customHeight="1" x14ac:dyDescent="0.3">
      <c r="B103" s="337">
        <v>44134</v>
      </c>
      <c r="C103" s="338">
        <v>0.1</v>
      </c>
      <c r="D103" s="338">
        <v>0.76</v>
      </c>
      <c r="E103" s="338">
        <v>0.13</v>
      </c>
      <c r="F103" s="338">
        <v>-0.63</v>
      </c>
      <c r="H103" s="227"/>
      <c r="I103" s="227"/>
      <c r="J103" s="227"/>
      <c r="K103" s="227"/>
    </row>
    <row r="104" spans="2:11" s="8" customFormat="1" ht="12.75" customHeight="1" x14ac:dyDescent="0.3">
      <c r="B104" s="337">
        <v>44133</v>
      </c>
      <c r="C104" s="338">
        <v>0.1</v>
      </c>
      <c r="D104" s="338">
        <v>0.69</v>
      </c>
      <c r="E104" s="338">
        <v>0.13</v>
      </c>
      <c r="F104" s="338">
        <v>-0.64</v>
      </c>
      <c r="H104" s="227"/>
      <c r="I104" s="227"/>
      <c r="J104" s="227"/>
      <c r="K104" s="227"/>
    </row>
    <row r="105" spans="2:11" s="8" customFormat="1" ht="12.75" customHeight="1" x14ac:dyDescent="0.3">
      <c r="B105" s="337">
        <v>44132</v>
      </c>
      <c r="C105" s="338">
        <v>0.15</v>
      </c>
      <c r="D105" s="338">
        <v>0.76</v>
      </c>
      <c r="E105" s="338">
        <v>0.18</v>
      </c>
      <c r="F105" s="338">
        <v>-0.63</v>
      </c>
      <c r="H105" s="227"/>
      <c r="I105" s="227"/>
      <c r="J105" s="227"/>
      <c r="K105" s="227"/>
    </row>
    <row r="106" spans="2:11" s="8" customFormat="1" ht="12.75" customHeight="1" x14ac:dyDescent="0.3">
      <c r="B106" s="337">
        <v>44131</v>
      </c>
      <c r="C106" s="338">
        <v>0.13</v>
      </c>
      <c r="D106" s="338">
        <v>0.7</v>
      </c>
      <c r="E106" s="338">
        <v>0.16</v>
      </c>
      <c r="F106" s="338">
        <v>-0.62</v>
      </c>
      <c r="H106" s="227"/>
      <c r="I106" s="227"/>
      <c r="J106" s="227"/>
      <c r="K106" s="227"/>
    </row>
    <row r="107" spans="2:11" s="8" customFormat="1" ht="12.75" customHeight="1" x14ac:dyDescent="0.3">
      <c r="B107" s="337">
        <v>44130</v>
      </c>
      <c r="C107" s="338">
        <v>0.16</v>
      </c>
      <c r="D107" s="338">
        <v>0.74</v>
      </c>
      <c r="E107" s="338">
        <v>0.18</v>
      </c>
      <c r="F107" s="338">
        <v>-0.57999999999999996</v>
      </c>
      <c r="H107" s="227"/>
      <c r="I107" s="227"/>
      <c r="J107" s="227"/>
      <c r="K107" s="227"/>
    </row>
    <row r="108" spans="2:11" s="8" customFormat="1" ht="12.75" customHeight="1" x14ac:dyDescent="0.3">
      <c r="B108" s="337">
        <v>44127</v>
      </c>
      <c r="C108" s="338">
        <v>0.17</v>
      </c>
      <c r="D108" s="338">
        <v>0.76</v>
      </c>
      <c r="E108" s="338">
        <v>0.19</v>
      </c>
      <c r="F108" s="338">
        <v>-0.57999999999999996</v>
      </c>
      <c r="H108" s="227"/>
      <c r="I108" s="227"/>
      <c r="J108" s="227"/>
      <c r="K108" s="227"/>
    </row>
    <row r="109" spans="2:11" s="8" customFormat="1" ht="12.75" customHeight="1" x14ac:dyDescent="0.3">
      <c r="B109" s="337">
        <v>44126</v>
      </c>
      <c r="C109" s="338">
        <v>0.2</v>
      </c>
      <c r="D109" s="338">
        <v>0.8</v>
      </c>
      <c r="E109" s="338">
        <v>0.22</v>
      </c>
      <c r="F109" s="338">
        <v>-0.56999999999999995</v>
      </c>
      <c r="H109" s="227"/>
      <c r="I109" s="227"/>
      <c r="J109" s="227"/>
      <c r="K109" s="227"/>
    </row>
    <row r="110" spans="2:11" s="8" customFormat="1" ht="12.75" customHeight="1" x14ac:dyDescent="0.3">
      <c r="B110" s="337">
        <v>44125</v>
      </c>
      <c r="C110" s="338">
        <v>0.18</v>
      </c>
      <c r="D110" s="338">
        <v>0.78</v>
      </c>
      <c r="E110" s="338">
        <v>0.2</v>
      </c>
      <c r="F110" s="338">
        <v>-0.59</v>
      </c>
      <c r="H110" s="227"/>
      <c r="I110" s="227"/>
      <c r="J110" s="227"/>
      <c r="K110" s="227"/>
    </row>
    <row r="111" spans="2:11" s="8" customFormat="1" ht="12.75" customHeight="1" x14ac:dyDescent="0.3">
      <c r="B111" s="337">
        <v>44124</v>
      </c>
      <c r="C111" s="338">
        <v>0.16</v>
      </c>
      <c r="D111" s="338">
        <v>0.73</v>
      </c>
      <c r="E111" s="338">
        <v>0.18</v>
      </c>
      <c r="F111" s="338">
        <v>-0.61</v>
      </c>
      <c r="H111" s="227"/>
      <c r="I111" s="227"/>
      <c r="J111" s="227"/>
      <c r="K111" s="227"/>
    </row>
    <row r="112" spans="2:11" s="8" customFormat="1" ht="12.75" customHeight="1" x14ac:dyDescent="0.3">
      <c r="B112" s="337">
        <v>44123</v>
      </c>
      <c r="C112" s="338">
        <v>0.14000000000000001</v>
      </c>
      <c r="D112" s="338">
        <v>0.72</v>
      </c>
      <c r="E112" s="338">
        <v>0.16</v>
      </c>
      <c r="F112" s="338">
        <v>-0.63</v>
      </c>
      <c r="H112" s="227"/>
      <c r="I112" s="227"/>
      <c r="J112" s="227"/>
      <c r="K112" s="227"/>
    </row>
    <row r="113" spans="2:11" s="8" customFormat="1" ht="12.75" customHeight="1" x14ac:dyDescent="0.3">
      <c r="B113" s="337">
        <v>44120</v>
      </c>
      <c r="C113" s="338">
        <v>0.11</v>
      </c>
      <c r="D113" s="338">
        <v>0.65</v>
      </c>
      <c r="E113" s="338">
        <v>0.12</v>
      </c>
      <c r="F113" s="338">
        <v>-0.62</v>
      </c>
      <c r="H113" s="227"/>
      <c r="I113" s="227"/>
      <c r="J113" s="227"/>
      <c r="K113" s="227"/>
    </row>
    <row r="114" spans="2:11" s="8" customFormat="1" ht="12.75" customHeight="1" x14ac:dyDescent="0.3">
      <c r="B114" s="337">
        <v>44119</v>
      </c>
      <c r="C114" s="338">
        <v>0.14000000000000001</v>
      </c>
      <c r="D114" s="338">
        <v>0.7</v>
      </c>
      <c r="E114" s="338">
        <v>0.15</v>
      </c>
      <c r="F114" s="338">
        <v>-0.61</v>
      </c>
      <c r="H114" s="227"/>
      <c r="I114" s="227"/>
      <c r="J114" s="227"/>
      <c r="K114" s="227"/>
    </row>
    <row r="115" spans="2:11" s="8" customFormat="1" ht="12.75" customHeight="1" x14ac:dyDescent="0.3">
      <c r="B115" s="337">
        <v>44118</v>
      </c>
      <c r="C115" s="338">
        <v>0.13</v>
      </c>
      <c r="D115" s="338">
        <v>0.66</v>
      </c>
      <c r="E115" s="338">
        <v>0.13</v>
      </c>
      <c r="F115" s="338">
        <v>-0.57999999999999996</v>
      </c>
      <c r="H115" s="227"/>
      <c r="I115" s="227"/>
      <c r="J115" s="227"/>
      <c r="K115" s="227"/>
    </row>
    <row r="116" spans="2:11" s="8" customFormat="1" ht="12.75" customHeight="1" x14ac:dyDescent="0.3">
      <c r="B116" s="337">
        <v>44117</v>
      </c>
      <c r="C116" s="338">
        <v>0.14000000000000001</v>
      </c>
      <c r="D116" s="338">
        <v>0.66</v>
      </c>
      <c r="E116" s="338">
        <v>0.14000000000000001</v>
      </c>
      <c r="F116" s="338">
        <v>-0.56000000000000005</v>
      </c>
      <c r="H116" s="227"/>
      <c r="I116" s="227"/>
      <c r="J116" s="227"/>
      <c r="K116" s="227"/>
    </row>
    <row r="117" spans="2:11" s="8" customFormat="1" ht="12.75" customHeight="1" x14ac:dyDescent="0.3">
      <c r="B117" s="337">
        <v>44116</v>
      </c>
      <c r="C117" s="338">
        <v>0.15</v>
      </c>
      <c r="D117" s="338">
        <v>0.68</v>
      </c>
      <c r="E117" s="338">
        <v>0.14000000000000001</v>
      </c>
      <c r="F117" s="338">
        <v>-0.55000000000000004</v>
      </c>
      <c r="H117" s="227"/>
      <c r="I117" s="227"/>
      <c r="J117" s="227"/>
      <c r="K117" s="227"/>
    </row>
    <row r="118" spans="2:11" s="8" customFormat="1" ht="12.75" customHeight="1" x14ac:dyDescent="0.3">
      <c r="B118" s="337">
        <v>44113</v>
      </c>
      <c r="C118" s="338">
        <v>0.18</v>
      </c>
      <c r="D118" s="338">
        <v>0.72</v>
      </c>
      <c r="E118" s="338">
        <v>0.17</v>
      </c>
      <c r="F118" s="338">
        <v>-0.53</v>
      </c>
      <c r="H118" s="227"/>
      <c r="I118" s="227"/>
      <c r="J118" s="227"/>
      <c r="K118" s="227"/>
    </row>
    <row r="119" spans="2:11" s="8" customFormat="1" ht="12.75" customHeight="1" x14ac:dyDescent="0.3">
      <c r="B119" s="337">
        <v>44112</v>
      </c>
      <c r="C119" s="338">
        <v>0.2</v>
      </c>
      <c r="D119" s="338">
        <v>0.76</v>
      </c>
      <c r="E119" s="338">
        <v>0.2</v>
      </c>
      <c r="F119" s="338">
        <v>-0.52</v>
      </c>
      <c r="H119" s="227"/>
      <c r="I119" s="227"/>
      <c r="J119" s="227"/>
      <c r="K119" s="227"/>
    </row>
    <row r="120" spans="2:11" s="8" customFormat="1" ht="12.75" customHeight="1" x14ac:dyDescent="0.3">
      <c r="B120" s="337">
        <v>44111</v>
      </c>
      <c r="C120" s="338">
        <v>0.23</v>
      </c>
      <c r="D120" s="338">
        <v>0.79</v>
      </c>
      <c r="E120" s="338">
        <v>0.24</v>
      </c>
      <c r="F120" s="338">
        <v>-0.49</v>
      </c>
      <c r="H120" s="227"/>
      <c r="I120" s="227"/>
      <c r="J120" s="227"/>
      <c r="K120" s="227"/>
    </row>
    <row r="121" spans="2:11" s="8" customFormat="1" ht="12.75" customHeight="1" x14ac:dyDescent="0.3">
      <c r="B121" s="337">
        <v>44110</v>
      </c>
      <c r="C121" s="338">
        <v>0.23</v>
      </c>
      <c r="D121" s="338">
        <v>0.78</v>
      </c>
      <c r="E121" s="338">
        <v>0.23</v>
      </c>
      <c r="F121" s="338">
        <v>-0.51</v>
      </c>
      <c r="H121" s="227"/>
      <c r="I121" s="227"/>
      <c r="J121" s="227"/>
      <c r="K121" s="227"/>
    </row>
    <row r="122" spans="2:11" s="8" customFormat="1" ht="12.75" customHeight="1" x14ac:dyDescent="0.3">
      <c r="B122" s="337">
        <v>44109</v>
      </c>
      <c r="C122" s="338">
        <v>0.24</v>
      </c>
      <c r="D122" s="338">
        <v>0.81</v>
      </c>
      <c r="E122" s="338">
        <v>0.26</v>
      </c>
      <c r="F122" s="338">
        <v>-0.51</v>
      </c>
      <c r="H122" s="227"/>
      <c r="I122" s="227"/>
      <c r="J122" s="227"/>
      <c r="K122" s="227"/>
    </row>
    <row r="123" spans="2:11" s="8" customFormat="1" ht="12.75" customHeight="1" x14ac:dyDescent="0.3">
      <c r="B123" s="337">
        <v>44106</v>
      </c>
      <c r="C123" s="338">
        <v>0.22</v>
      </c>
      <c r="D123" s="338">
        <v>0.78</v>
      </c>
      <c r="E123" s="338">
        <v>0.22</v>
      </c>
      <c r="F123" s="338">
        <v>-0.54</v>
      </c>
      <c r="H123" s="227"/>
      <c r="I123" s="227"/>
      <c r="J123" s="227"/>
      <c r="K123" s="227"/>
    </row>
    <row r="124" spans="2:11" s="8" customFormat="1" ht="12.75" customHeight="1" x14ac:dyDescent="0.3">
      <c r="B124" s="337">
        <v>44105</v>
      </c>
      <c r="C124" s="338">
        <v>0.24</v>
      </c>
      <c r="D124" s="338">
        <v>0.82</v>
      </c>
      <c r="E124" s="338">
        <v>0.23</v>
      </c>
      <c r="F124" s="338">
        <v>-0.54</v>
      </c>
      <c r="H124" s="227"/>
      <c r="I124" s="227"/>
      <c r="J124" s="227"/>
      <c r="K124" s="227"/>
    </row>
    <row r="125" spans="2:11" s="8" customFormat="1" ht="12.75" customHeight="1" x14ac:dyDescent="0.3">
      <c r="B125" s="337">
        <v>44104</v>
      </c>
      <c r="C125" s="338">
        <v>0.26</v>
      </c>
      <c r="D125" s="338">
        <v>0.87</v>
      </c>
      <c r="E125" s="338">
        <v>0.25</v>
      </c>
      <c r="F125" s="338">
        <v>-0.52</v>
      </c>
      <c r="H125" s="227"/>
      <c r="I125" s="227"/>
      <c r="J125" s="227"/>
      <c r="K125" s="227"/>
    </row>
    <row r="126" spans="2:11" s="8" customFormat="1" ht="12.75" customHeight="1" x14ac:dyDescent="0.3">
      <c r="B126" s="337">
        <v>44103</v>
      </c>
      <c r="C126" s="338">
        <v>0.23</v>
      </c>
      <c r="D126" s="338">
        <v>0.85</v>
      </c>
      <c r="E126" s="338">
        <v>0.22</v>
      </c>
      <c r="F126" s="338">
        <v>-0.55000000000000004</v>
      </c>
      <c r="H126" s="227"/>
      <c r="I126" s="227"/>
      <c r="J126" s="227"/>
      <c r="K126" s="227"/>
    </row>
    <row r="127" spans="2:11" s="8" customFormat="1" ht="12.75" customHeight="1" x14ac:dyDescent="0.3">
      <c r="B127" s="337">
        <v>44102</v>
      </c>
      <c r="C127" s="338">
        <v>0.26</v>
      </c>
      <c r="D127" s="338">
        <v>0.88</v>
      </c>
      <c r="E127" s="338">
        <v>0.24</v>
      </c>
      <c r="F127" s="338">
        <v>-0.53</v>
      </c>
      <c r="H127" s="227"/>
      <c r="I127" s="227"/>
      <c r="J127" s="227"/>
      <c r="K127" s="227"/>
    </row>
    <row r="128" spans="2:11" s="8" customFormat="1" ht="12.75" customHeight="1" x14ac:dyDescent="0.3">
      <c r="B128" s="337">
        <v>44099</v>
      </c>
      <c r="C128" s="338">
        <v>0.26</v>
      </c>
      <c r="D128" s="338">
        <v>0.89</v>
      </c>
      <c r="E128" s="338">
        <v>0.25</v>
      </c>
      <c r="F128" s="338">
        <v>-0.53</v>
      </c>
      <c r="H128" s="227"/>
      <c r="I128" s="227"/>
      <c r="J128" s="227"/>
      <c r="K128" s="227"/>
    </row>
    <row r="129" spans="2:11" s="8" customFormat="1" ht="12.75" customHeight="1" x14ac:dyDescent="0.3">
      <c r="B129" s="337">
        <v>44098</v>
      </c>
      <c r="C129" s="338">
        <v>0.28000000000000003</v>
      </c>
      <c r="D129" s="338">
        <v>0.89</v>
      </c>
      <c r="E129" s="338">
        <v>0.25</v>
      </c>
      <c r="F129" s="338">
        <v>-0.5</v>
      </c>
      <c r="H129" s="227"/>
      <c r="I129" s="227"/>
      <c r="J129" s="227"/>
      <c r="K129" s="227"/>
    </row>
    <row r="130" spans="2:11" s="8" customFormat="1" ht="12.75" customHeight="1" x14ac:dyDescent="0.3">
      <c r="B130" s="337">
        <v>44097</v>
      </c>
      <c r="C130" s="338">
        <v>0.25</v>
      </c>
      <c r="D130" s="338">
        <v>0.85</v>
      </c>
      <c r="E130" s="338">
        <v>0.22</v>
      </c>
      <c r="F130" s="338">
        <v>-0.51</v>
      </c>
      <c r="H130" s="227"/>
      <c r="I130" s="227"/>
      <c r="J130" s="227"/>
      <c r="K130" s="227"/>
    </row>
    <row r="131" spans="2:11" s="8" customFormat="1" ht="12.75" customHeight="1" x14ac:dyDescent="0.3">
      <c r="B131" s="337">
        <v>44096</v>
      </c>
      <c r="C131" s="338">
        <v>0.26</v>
      </c>
      <c r="D131" s="338">
        <v>0.86</v>
      </c>
      <c r="E131" s="338">
        <v>0.23</v>
      </c>
      <c r="F131" s="338">
        <v>-0.51</v>
      </c>
      <c r="H131" s="227"/>
      <c r="I131" s="227"/>
      <c r="J131" s="227"/>
      <c r="K131" s="227"/>
    </row>
    <row r="132" spans="2:11" s="8" customFormat="1" ht="12.75" customHeight="1" x14ac:dyDescent="0.3">
      <c r="B132" s="337">
        <v>44095</v>
      </c>
      <c r="C132" s="338">
        <v>0.27</v>
      </c>
      <c r="D132" s="338">
        <v>0.92</v>
      </c>
      <c r="E132" s="338">
        <v>0.25</v>
      </c>
      <c r="F132" s="338">
        <v>-0.53</v>
      </c>
      <c r="H132" s="227"/>
      <c r="I132" s="227"/>
      <c r="J132" s="227"/>
      <c r="K132" s="227"/>
    </row>
    <row r="133" spans="2:11" s="8" customFormat="1" ht="12.75" customHeight="1" x14ac:dyDescent="0.3">
      <c r="B133" s="337">
        <v>44092</v>
      </c>
      <c r="C133" s="338">
        <v>0.3</v>
      </c>
      <c r="D133" s="338">
        <v>0.96</v>
      </c>
      <c r="E133" s="338">
        <v>0.28000000000000003</v>
      </c>
      <c r="F133" s="338">
        <v>-0.49</v>
      </c>
      <c r="H133" s="227"/>
      <c r="I133" s="227"/>
      <c r="J133" s="227"/>
      <c r="K133" s="227"/>
    </row>
    <row r="134" spans="2:11" s="8" customFormat="1" ht="12.75" customHeight="1" x14ac:dyDescent="0.3">
      <c r="B134" s="337">
        <v>44091</v>
      </c>
      <c r="C134" s="338">
        <v>0.28000000000000003</v>
      </c>
      <c r="D134" s="338">
        <v>0.95</v>
      </c>
      <c r="E134" s="338">
        <v>0.26</v>
      </c>
      <c r="F134" s="338">
        <v>-0.49</v>
      </c>
      <c r="H134" s="227"/>
      <c r="I134" s="227"/>
      <c r="J134" s="227"/>
      <c r="K134" s="227"/>
    </row>
    <row r="135" spans="2:11" s="8" customFormat="1" ht="12.75" customHeight="1" x14ac:dyDescent="0.3">
      <c r="B135" s="337">
        <v>44090</v>
      </c>
      <c r="C135" s="338">
        <v>0.28999999999999998</v>
      </c>
      <c r="D135" s="338">
        <v>0.97</v>
      </c>
      <c r="E135" s="338">
        <v>0.26</v>
      </c>
      <c r="F135" s="338">
        <v>-0.49</v>
      </c>
      <c r="H135" s="227"/>
      <c r="I135" s="227"/>
      <c r="J135" s="227"/>
      <c r="K135" s="227"/>
    </row>
    <row r="136" spans="2:11" s="8" customFormat="1" ht="12.75" customHeight="1" x14ac:dyDescent="0.3">
      <c r="B136" s="337">
        <v>44089</v>
      </c>
      <c r="C136" s="338">
        <v>0.28999999999999998</v>
      </c>
      <c r="D136" s="338">
        <v>1</v>
      </c>
      <c r="E136" s="338">
        <v>0.27</v>
      </c>
      <c r="F136" s="338">
        <v>-0.48</v>
      </c>
      <c r="H136" s="227"/>
      <c r="I136" s="227"/>
      <c r="J136" s="227"/>
      <c r="K136" s="227"/>
    </row>
    <row r="137" spans="2:11" s="8" customFormat="1" ht="12.75" customHeight="1" x14ac:dyDescent="0.3">
      <c r="B137" s="337">
        <v>44088</v>
      </c>
      <c r="C137" s="338">
        <v>0.3</v>
      </c>
      <c r="D137" s="338">
        <v>1.02</v>
      </c>
      <c r="E137" s="338">
        <v>0.28000000000000003</v>
      </c>
      <c r="F137" s="338">
        <v>-0.48</v>
      </c>
      <c r="H137" s="227"/>
      <c r="I137" s="227"/>
      <c r="J137" s="227"/>
      <c r="K137" s="227"/>
    </row>
    <row r="138" spans="2:11" s="8" customFormat="1" ht="12.75" customHeight="1" x14ac:dyDescent="0.3">
      <c r="B138" s="337">
        <v>44085</v>
      </c>
      <c r="C138" s="338">
        <v>0.33</v>
      </c>
      <c r="D138" s="338">
        <v>0.98</v>
      </c>
      <c r="E138" s="338">
        <v>0.31</v>
      </c>
      <c r="F138" s="338">
        <v>-0.48</v>
      </c>
      <c r="H138" s="227"/>
      <c r="I138" s="227"/>
      <c r="J138" s="227"/>
      <c r="K138" s="227"/>
    </row>
    <row r="139" spans="2:11" s="8" customFormat="1" ht="12.75" customHeight="1" x14ac:dyDescent="0.3">
      <c r="B139" s="337">
        <v>44084</v>
      </c>
      <c r="C139" s="338">
        <v>0.37</v>
      </c>
      <c r="D139" s="338">
        <v>1.01</v>
      </c>
      <c r="E139" s="338">
        <v>0.35</v>
      </c>
      <c r="F139" s="338">
        <v>-0.43</v>
      </c>
      <c r="H139" s="227"/>
      <c r="I139" s="227"/>
      <c r="J139" s="227"/>
      <c r="K139" s="227"/>
    </row>
    <row r="140" spans="2:11" s="8" customFormat="1" ht="12.75" customHeight="1" x14ac:dyDescent="0.3">
      <c r="B140" s="337">
        <v>44083</v>
      </c>
      <c r="C140" s="338">
        <v>0.36</v>
      </c>
      <c r="D140" s="338">
        <v>1.02</v>
      </c>
      <c r="E140" s="338">
        <v>0.34</v>
      </c>
      <c r="F140" s="338">
        <v>-0.46</v>
      </c>
      <c r="H140" s="227"/>
      <c r="I140" s="227"/>
      <c r="J140" s="227"/>
      <c r="K140" s="227"/>
    </row>
    <row r="141" spans="2:11" s="8" customFormat="1" ht="12.75" customHeight="1" x14ac:dyDescent="0.3">
      <c r="B141" s="337">
        <v>44082</v>
      </c>
      <c r="C141" s="338">
        <v>0.36</v>
      </c>
      <c r="D141" s="338">
        <v>1.03</v>
      </c>
      <c r="E141" s="338">
        <v>0.32</v>
      </c>
      <c r="F141" s="338">
        <v>-0.5</v>
      </c>
      <c r="H141" s="227"/>
      <c r="I141" s="227"/>
      <c r="J141" s="227"/>
      <c r="K141" s="227"/>
    </row>
    <row r="142" spans="2:11" s="8" customFormat="1" ht="12.75" customHeight="1" x14ac:dyDescent="0.3">
      <c r="B142" s="337">
        <v>44081</v>
      </c>
      <c r="C142" s="338">
        <v>0.38</v>
      </c>
      <c r="D142" s="338">
        <v>1.04</v>
      </c>
      <c r="E142" s="338">
        <v>0.35</v>
      </c>
      <c r="F142" s="338">
        <v>-0.47</v>
      </c>
      <c r="H142" s="227"/>
      <c r="I142" s="227"/>
      <c r="J142" s="227"/>
      <c r="K142" s="227"/>
    </row>
    <row r="143" spans="2:11" s="8" customFormat="1" ht="12.75" customHeight="1" x14ac:dyDescent="0.3">
      <c r="B143" s="337">
        <v>44078</v>
      </c>
      <c r="C143" s="338">
        <v>0.37</v>
      </c>
      <c r="D143" s="338">
        <v>1.02</v>
      </c>
      <c r="E143" s="338">
        <v>0.35</v>
      </c>
      <c r="F143" s="338">
        <v>-0.48</v>
      </c>
      <c r="H143" s="227"/>
      <c r="I143" s="227"/>
      <c r="J143" s="227"/>
      <c r="K143" s="227"/>
    </row>
    <row r="144" spans="2:11" s="8" customFormat="1" ht="12.75" customHeight="1" x14ac:dyDescent="0.3">
      <c r="B144" s="337">
        <v>44077</v>
      </c>
      <c r="C144" s="338">
        <v>0.34</v>
      </c>
      <c r="D144" s="338">
        <v>0.97</v>
      </c>
      <c r="E144" s="338">
        <v>0.32</v>
      </c>
      <c r="F144" s="338">
        <v>-0.49</v>
      </c>
      <c r="H144" s="227"/>
      <c r="I144" s="227"/>
      <c r="J144" s="227"/>
      <c r="K144" s="227"/>
    </row>
    <row r="145" spans="2:11" s="8" customFormat="1" ht="12.75" customHeight="1" x14ac:dyDescent="0.3">
      <c r="B145" s="337">
        <v>44076</v>
      </c>
      <c r="C145" s="338">
        <v>0.35</v>
      </c>
      <c r="D145" s="338">
        <v>0.97</v>
      </c>
      <c r="E145" s="338">
        <v>0.33</v>
      </c>
      <c r="F145" s="338">
        <v>-0.48</v>
      </c>
      <c r="H145" s="227"/>
      <c r="I145" s="227"/>
      <c r="J145" s="227"/>
      <c r="K145" s="227"/>
    </row>
    <row r="146" spans="2:11" s="8" customFormat="1" ht="12.75" customHeight="1" x14ac:dyDescent="0.3">
      <c r="B146" s="337">
        <v>44075</v>
      </c>
      <c r="C146" s="338">
        <v>0.41</v>
      </c>
      <c r="D146" s="338">
        <v>1.03</v>
      </c>
      <c r="E146" s="338">
        <v>0.4</v>
      </c>
      <c r="F146" s="338">
        <v>-0.42</v>
      </c>
      <c r="H146" s="227"/>
      <c r="I146" s="227"/>
      <c r="J146" s="227"/>
      <c r="K146" s="227"/>
    </row>
    <row r="147" spans="2:11" s="8" customFormat="1" ht="12.75" customHeight="1" x14ac:dyDescent="0.3">
      <c r="B147" s="337">
        <v>44074</v>
      </c>
      <c r="C147" s="338">
        <v>0.42</v>
      </c>
      <c r="D147" s="338">
        <v>1.0900000000000001</v>
      </c>
      <c r="E147" s="338">
        <v>0.41</v>
      </c>
      <c r="F147" s="338">
        <v>-0.4</v>
      </c>
      <c r="H147" s="227"/>
      <c r="I147" s="227"/>
      <c r="J147" s="227"/>
      <c r="K147" s="227"/>
    </row>
    <row r="148" spans="2:11" s="8" customFormat="1" ht="12.75" customHeight="1" x14ac:dyDescent="0.3">
      <c r="B148" s="337">
        <v>44071</v>
      </c>
      <c r="C148" s="338">
        <v>0.4</v>
      </c>
      <c r="D148" s="338">
        <v>1.04</v>
      </c>
      <c r="E148" s="338">
        <v>0.38</v>
      </c>
      <c r="F148" s="338">
        <v>-0.41</v>
      </c>
      <c r="H148" s="227"/>
      <c r="I148" s="227"/>
      <c r="J148" s="227"/>
      <c r="K148" s="227"/>
    </row>
    <row r="149" spans="2:11" s="8" customFormat="1" ht="12.75" customHeight="1" x14ac:dyDescent="0.3">
      <c r="B149" s="337">
        <v>44070</v>
      </c>
      <c r="C149" s="338">
        <v>0.4</v>
      </c>
      <c r="D149" s="338">
        <v>1.02</v>
      </c>
      <c r="E149" s="338">
        <v>0.39</v>
      </c>
      <c r="F149" s="338">
        <v>-0.41</v>
      </c>
      <c r="H149" s="227"/>
      <c r="I149" s="227"/>
      <c r="J149" s="227"/>
      <c r="K149" s="227"/>
    </row>
    <row r="150" spans="2:11" s="8" customFormat="1" ht="12.75" customHeight="1" x14ac:dyDescent="0.3">
      <c r="B150" s="337">
        <v>44069</v>
      </c>
      <c r="C150" s="338">
        <v>0.39</v>
      </c>
      <c r="D150" s="338">
        <v>1.02</v>
      </c>
      <c r="E150" s="338">
        <v>0.37</v>
      </c>
      <c r="F150" s="338">
        <v>-0.42</v>
      </c>
      <c r="H150" s="227"/>
      <c r="I150" s="227"/>
      <c r="J150" s="227"/>
      <c r="K150" s="227"/>
    </row>
    <row r="151" spans="2:11" s="8" customFormat="1" ht="12.75" customHeight="1" x14ac:dyDescent="0.3">
      <c r="B151" s="337">
        <v>44068</v>
      </c>
      <c r="C151" s="338">
        <v>0.4</v>
      </c>
      <c r="D151" s="338">
        <v>1.02</v>
      </c>
      <c r="E151" s="338">
        <v>0.38</v>
      </c>
      <c r="F151" s="338">
        <v>-0.43</v>
      </c>
      <c r="H151" s="227"/>
      <c r="I151" s="227"/>
      <c r="J151" s="227"/>
      <c r="K151" s="227"/>
    </row>
    <row r="152" spans="2:11" s="8" customFormat="1" ht="12.75" customHeight="1" x14ac:dyDescent="0.3">
      <c r="B152" s="337">
        <v>44067</v>
      </c>
      <c r="C152" s="338">
        <v>0.35</v>
      </c>
      <c r="D152" s="338">
        <v>0.94</v>
      </c>
      <c r="E152" s="338">
        <v>0.32</v>
      </c>
      <c r="F152" s="338">
        <v>-0.49</v>
      </c>
      <c r="H152" s="227"/>
      <c r="I152" s="227"/>
      <c r="J152" s="227"/>
      <c r="K152" s="227"/>
    </row>
    <row r="153" spans="2:11" s="8" customFormat="1" ht="12.75" customHeight="1" x14ac:dyDescent="0.3">
      <c r="B153" s="337">
        <v>44064</v>
      </c>
      <c r="C153" s="338">
        <v>0.33</v>
      </c>
      <c r="D153" s="338">
        <v>0.94</v>
      </c>
      <c r="E153" s="338">
        <v>0.3</v>
      </c>
      <c r="F153" s="338">
        <v>-0.51</v>
      </c>
      <c r="H153" s="227"/>
      <c r="I153" s="227"/>
      <c r="J153" s="227"/>
      <c r="K153" s="227"/>
    </row>
    <row r="154" spans="2:11" s="8" customFormat="1" ht="12.75" customHeight="1" x14ac:dyDescent="0.3">
      <c r="B154" s="337">
        <v>44063</v>
      </c>
      <c r="C154" s="338">
        <v>0.32</v>
      </c>
      <c r="D154" s="338">
        <v>0.91</v>
      </c>
      <c r="E154" s="338">
        <v>0.28999999999999998</v>
      </c>
      <c r="F154" s="338">
        <v>-0.5</v>
      </c>
      <c r="H154" s="227"/>
      <c r="I154" s="227"/>
      <c r="J154" s="227"/>
      <c r="K154" s="227"/>
    </row>
    <row r="155" spans="2:11" s="8" customFormat="1" ht="12.75" customHeight="1" x14ac:dyDescent="0.3">
      <c r="B155" s="337">
        <v>44062</v>
      </c>
      <c r="C155" s="338">
        <v>0.33</v>
      </c>
      <c r="D155" s="338">
        <v>0.91</v>
      </c>
      <c r="E155" s="338">
        <v>0.28999999999999998</v>
      </c>
      <c r="F155" s="338">
        <v>-0.47</v>
      </c>
      <c r="H155" s="227"/>
      <c r="I155" s="227"/>
      <c r="J155" s="227"/>
      <c r="K155" s="227"/>
    </row>
    <row r="156" spans="2:11" s="8" customFormat="1" ht="12.75" customHeight="1" x14ac:dyDescent="0.3">
      <c r="B156" s="337">
        <v>44061</v>
      </c>
      <c r="C156" s="338">
        <v>0.34</v>
      </c>
      <c r="D156" s="338">
        <v>0.92</v>
      </c>
      <c r="E156" s="338">
        <v>0.31</v>
      </c>
      <c r="F156" s="338">
        <v>-0.46</v>
      </c>
      <c r="H156" s="227"/>
      <c r="I156" s="227"/>
      <c r="J156" s="227"/>
      <c r="K156" s="227"/>
    </row>
    <row r="157" spans="2:11" s="8" customFormat="1" ht="12.75" customHeight="1" x14ac:dyDescent="0.3">
      <c r="B157" s="337">
        <v>44060</v>
      </c>
      <c r="C157" s="338">
        <v>0.34</v>
      </c>
      <c r="D157" s="338">
        <v>0.93</v>
      </c>
      <c r="E157" s="338">
        <v>0.32</v>
      </c>
      <c r="F157" s="338">
        <v>-0.45</v>
      </c>
      <c r="H157" s="227"/>
      <c r="I157" s="227"/>
      <c r="J157" s="227"/>
      <c r="K157" s="227"/>
    </row>
    <row r="158" spans="2:11" s="8" customFormat="1" ht="12.75" customHeight="1" x14ac:dyDescent="0.3">
      <c r="B158" s="337">
        <v>44057</v>
      </c>
      <c r="C158" s="338">
        <v>0.37</v>
      </c>
      <c r="D158" s="338">
        <v>0.98</v>
      </c>
      <c r="E158" s="338">
        <v>0.36</v>
      </c>
      <c r="F158" s="338">
        <v>-0.42</v>
      </c>
      <c r="H158" s="227"/>
      <c r="I158" s="227"/>
      <c r="J158" s="227"/>
      <c r="K158" s="227"/>
    </row>
    <row r="159" spans="2:11" s="8" customFormat="1" ht="12.75" customHeight="1" x14ac:dyDescent="0.3">
      <c r="B159" s="337">
        <v>44056</v>
      </c>
      <c r="C159" s="338">
        <v>0.39</v>
      </c>
      <c r="D159" s="338">
        <v>1.01</v>
      </c>
      <c r="E159" s="338">
        <v>0.37</v>
      </c>
      <c r="F159" s="338">
        <v>-0.41</v>
      </c>
      <c r="H159" s="227"/>
      <c r="I159" s="227"/>
      <c r="J159" s="227"/>
      <c r="K159" s="227"/>
    </row>
    <row r="160" spans="2:11" s="8" customFormat="1" ht="12.75" customHeight="1" x14ac:dyDescent="0.3">
      <c r="B160" s="337">
        <v>44055</v>
      </c>
      <c r="C160" s="338">
        <v>0.32</v>
      </c>
      <c r="D160" s="338">
        <v>0.96</v>
      </c>
      <c r="E160" s="338">
        <v>0.3</v>
      </c>
      <c r="F160" s="338">
        <v>-0.45</v>
      </c>
      <c r="H160" s="227"/>
      <c r="I160" s="227"/>
      <c r="J160" s="227"/>
      <c r="K160" s="227"/>
    </row>
    <row r="161" spans="2:11" s="8" customFormat="1" ht="12.75" customHeight="1" x14ac:dyDescent="0.3">
      <c r="B161" s="337">
        <v>44054</v>
      </c>
      <c r="C161" s="338">
        <v>0.28999999999999998</v>
      </c>
      <c r="D161" s="338">
        <v>0.94</v>
      </c>
      <c r="E161" s="338">
        <v>0.28000000000000003</v>
      </c>
      <c r="F161" s="338">
        <v>-0.48</v>
      </c>
      <c r="H161" s="227"/>
      <c r="I161" s="227"/>
      <c r="J161" s="227"/>
      <c r="K161" s="227"/>
    </row>
    <row r="162" spans="2:11" s="8" customFormat="1" ht="12.75" customHeight="1" x14ac:dyDescent="0.3">
      <c r="B162" s="337">
        <v>44053</v>
      </c>
      <c r="C162" s="338">
        <v>0.27</v>
      </c>
      <c r="D162" s="338">
        <v>0.92</v>
      </c>
      <c r="E162" s="338">
        <v>0.25</v>
      </c>
      <c r="F162" s="338">
        <v>-0.53</v>
      </c>
      <c r="H162" s="227"/>
      <c r="I162" s="227"/>
      <c r="J162" s="227"/>
      <c r="K162" s="227"/>
    </row>
    <row r="163" spans="2:11" s="8" customFormat="1" ht="12.75" customHeight="1" x14ac:dyDescent="0.3">
      <c r="B163" s="337">
        <v>44050</v>
      </c>
      <c r="C163" s="338">
        <v>0.28999999999999998</v>
      </c>
      <c r="D163" s="338">
        <v>0.93</v>
      </c>
      <c r="E163" s="338">
        <v>0.28000000000000003</v>
      </c>
      <c r="F163" s="338">
        <v>-0.51</v>
      </c>
      <c r="H163" s="227"/>
      <c r="I163" s="227"/>
      <c r="J163" s="227"/>
      <c r="K163" s="227"/>
    </row>
    <row r="164" spans="2:11" s="8" customFormat="1" ht="12.75" customHeight="1" x14ac:dyDescent="0.3">
      <c r="B164" s="337">
        <v>44049</v>
      </c>
      <c r="C164" s="338">
        <v>0.3</v>
      </c>
      <c r="D164" s="338">
        <v>0.93</v>
      </c>
      <c r="E164" s="338">
        <v>0.28000000000000003</v>
      </c>
      <c r="F164" s="338">
        <v>-0.53</v>
      </c>
      <c r="H164" s="227"/>
      <c r="I164" s="227"/>
      <c r="J164" s="227"/>
      <c r="K164" s="227"/>
    </row>
    <row r="165" spans="2:11" s="8" customFormat="1" ht="12.75" customHeight="1" x14ac:dyDescent="0.3">
      <c r="B165" s="337">
        <v>44048</v>
      </c>
      <c r="C165" s="338">
        <v>0.32</v>
      </c>
      <c r="D165" s="338">
        <v>0.97</v>
      </c>
      <c r="E165" s="338">
        <v>0.31</v>
      </c>
      <c r="F165" s="338">
        <v>-0.51</v>
      </c>
      <c r="H165" s="227"/>
      <c r="I165" s="227"/>
      <c r="J165" s="227"/>
      <c r="K165" s="227"/>
    </row>
    <row r="166" spans="2:11" s="8" customFormat="1" ht="12.75" customHeight="1" x14ac:dyDescent="0.3">
      <c r="B166" s="337">
        <v>44047</v>
      </c>
      <c r="C166" s="338">
        <v>0.3</v>
      </c>
      <c r="D166" s="338">
        <v>0.95</v>
      </c>
      <c r="E166" s="338">
        <v>0.28000000000000003</v>
      </c>
      <c r="F166" s="338">
        <v>-0.55000000000000004</v>
      </c>
      <c r="H166" s="227"/>
      <c r="I166" s="227"/>
      <c r="J166" s="227"/>
      <c r="K166" s="227"/>
    </row>
    <row r="167" spans="2:11" s="8" customFormat="1" ht="12.75" customHeight="1" x14ac:dyDescent="0.3">
      <c r="B167" s="337">
        <v>44046</v>
      </c>
      <c r="C167" s="338">
        <v>0.34</v>
      </c>
      <c r="D167" s="338">
        <v>1.01</v>
      </c>
      <c r="E167" s="338">
        <v>0.33</v>
      </c>
      <c r="F167" s="338">
        <v>-0.52</v>
      </c>
      <c r="H167" s="227"/>
      <c r="I167" s="227"/>
      <c r="J167" s="227"/>
      <c r="K167" s="227"/>
    </row>
    <row r="168" spans="2:11" s="8" customFormat="1" ht="12.75" customHeight="1" x14ac:dyDescent="0.3">
      <c r="B168" s="337">
        <v>44043</v>
      </c>
      <c r="C168" s="338">
        <v>0.34</v>
      </c>
      <c r="D168" s="338">
        <v>1.01</v>
      </c>
      <c r="E168" s="338">
        <v>0.33</v>
      </c>
      <c r="F168" s="338">
        <v>-0.53</v>
      </c>
      <c r="H168" s="227"/>
      <c r="I168" s="227"/>
      <c r="J168" s="227"/>
      <c r="K168" s="227"/>
    </row>
    <row r="169" spans="2:11" s="8" customFormat="1" ht="12.75" customHeight="1" x14ac:dyDescent="0.3">
      <c r="B169" s="337">
        <v>44042</v>
      </c>
      <c r="C169" s="338">
        <v>0.32</v>
      </c>
      <c r="D169" s="338">
        <v>0.97</v>
      </c>
      <c r="E169" s="338">
        <v>0.31</v>
      </c>
      <c r="F169" s="338">
        <v>-0.54</v>
      </c>
      <c r="H169" s="227"/>
      <c r="I169" s="227"/>
      <c r="J169" s="227"/>
      <c r="K169" s="227"/>
    </row>
    <row r="170" spans="2:11" s="8" customFormat="1" ht="12.75" customHeight="1" x14ac:dyDescent="0.3">
      <c r="B170" s="337">
        <v>44041</v>
      </c>
      <c r="C170" s="338">
        <v>0.35</v>
      </c>
      <c r="D170" s="338">
        <v>0.99</v>
      </c>
      <c r="E170" s="338">
        <v>0.35</v>
      </c>
      <c r="F170" s="338">
        <v>-0.5</v>
      </c>
      <c r="H170" s="227"/>
      <c r="I170" s="227"/>
      <c r="J170" s="227"/>
      <c r="K170" s="227"/>
    </row>
    <row r="171" spans="2:11" s="8" customFormat="1" ht="12.75" customHeight="1" x14ac:dyDescent="0.3">
      <c r="B171" s="337">
        <v>44040</v>
      </c>
      <c r="C171" s="338">
        <v>0.36</v>
      </c>
      <c r="D171" s="338">
        <v>1.01</v>
      </c>
      <c r="E171" s="338">
        <v>0.35</v>
      </c>
      <c r="F171" s="338">
        <v>-0.51</v>
      </c>
      <c r="H171" s="227"/>
      <c r="I171" s="227"/>
      <c r="J171" s="227"/>
      <c r="K171" s="227"/>
    </row>
    <row r="172" spans="2:11" s="8" customFormat="1" ht="12.75" customHeight="1" x14ac:dyDescent="0.3">
      <c r="B172" s="337">
        <v>44039</v>
      </c>
      <c r="C172" s="338">
        <v>0.34</v>
      </c>
      <c r="D172" s="338">
        <v>0.99</v>
      </c>
      <c r="E172" s="338">
        <v>0.34</v>
      </c>
      <c r="F172" s="338">
        <v>-0.49</v>
      </c>
      <c r="H172" s="227"/>
      <c r="I172" s="227"/>
      <c r="J172" s="227"/>
      <c r="K172" s="227"/>
    </row>
    <row r="173" spans="2:11" s="8" customFormat="1" ht="12.75" customHeight="1" x14ac:dyDescent="0.3">
      <c r="B173" s="337">
        <v>44036</v>
      </c>
      <c r="C173" s="338">
        <v>0.35</v>
      </c>
      <c r="D173" s="338">
        <v>1</v>
      </c>
      <c r="E173" s="338">
        <v>0.35</v>
      </c>
      <c r="F173" s="338">
        <v>-0.45</v>
      </c>
      <c r="H173" s="227"/>
      <c r="I173" s="227"/>
      <c r="J173" s="227"/>
      <c r="K173" s="227"/>
    </row>
    <row r="174" spans="2:11" s="8" customFormat="1" ht="12.75" customHeight="1" x14ac:dyDescent="0.3">
      <c r="B174" s="337">
        <v>44035</v>
      </c>
      <c r="C174" s="338">
        <v>0.32</v>
      </c>
      <c r="D174" s="338">
        <v>0.98</v>
      </c>
      <c r="E174" s="338">
        <v>0.32</v>
      </c>
      <c r="F174" s="338">
        <v>-0.48</v>
      </c>
      <c r="H174" s="227"/>
      <c r="I174" s="227"/>
      <c r="J174" s="227"/>
      <c r="K174" s="227"/>
    </row>
    <row r="175" spans="2:11" s="8" customFormat="1" ht="12.75" customHeight="1" x14ac:dyDescent="0.3">
      <c r="B175" s="337">
        <v>44034</v>
      </c>
      <c r="C175" s="338">
        <v>0.34</v>
      </c>
      <c r="D175" s="338">
        <v>1.03</v>
      </c>
      <c r="E175" s="338">
        <v>0.33</v>
      </c>
      <c r="F175" s="338">
        <v>-0.49</v>
      </c>
      <c r="H175" s="227"/>
      <c r="I175" s="227"/>
      <c r="J175" s="227"/>
      <c r="K175" s="227"/>
    </row>
    <row r="176" spans="2:11" s="8" customFormat="1" ht="12.75" customHeight="1" x14ac:dyDescent="0.3">
      <c r="B176" s="337">
        <v>44033</v>
      </c>
      <c r="C176" s="338">
        <v>0.36</v>
      </c>
      <c r="D176" s="338">
        <v>1.0900000000000001</v>
      </c>
      <c r="E176" s="338">
        <v>0.35</v>
      </c>
      <c r="F176" s="338">
        <v>-0.46</v>
      </c>
      <c r="H176" s="227"/>
      <c r="I176" s="227"/>
      <c r="J176" s="227"/>
      <c r="K176" s="227"/>
    </row>
    <row r="177" spans="2:11" s="8" customFormat="1" ht="12.75" customHeight="1" x14ac:dyDescent="0.3">
      <c r="B177" s="337">
        <v>44032</v>
      </c>
      <c r="C177" s="338">
        <v>0.36</v>
      </c>
      <c r="D177" s="338">
        <v>1.1000000000000001</v>
      </c>
      <c r="E177" s="338">
        <v>0.35</v>
      </c>
      <c r="F177" s="338">
        <v>-0.46</v>
      </c>
      <c r="H177" s="227"/>
      <c r="I177" s="227"/>
      <c r="J177" s="227"/>
      <c r="K177" s="227"/>
    </row>
    <row r="178" spans="2:11" s="8" customFormat="1" ht="12.75" customHeight="1" x14ac:dyDescent="0.3">
      <c r="B178" s="337">
        <v>44029</v>
      </c>
      <c r="C178" s="338">
        <v>0.42</v>
      </c>
      <c r="D178" s="338">
        <v>1.17</v>
      </c>
      <c r="E178" s="338">
        <v>0.41</v>
      </c>
      <c r="F178" s="338">
        <v>-0.45</v>
      </c>
      <c r="H178" s="227"/>
      <c r="I178" s="227"/>
      <c r="J178" s="227"/>
      <c r="K178" s="227"/>
    </row>
    <row r="179" spans="2:11" s="8" customFormat="1" ht="12.75" customHeight="1" x14ac:dyDescent="0.3">
      <c r="B179" s="337">
        <v>44028</v>
      </c>
      <c r="C179" s="338">
        <v>0.41</v>
      </c>
      <c r="D179" s="338">
        <v>1.19</v>
      </c>
      <c r="E179" s="338">
        <v>0.4</v>
      </c>
      <c r="F179" s="338">
        <v>-0.47</v>
      </c>
      <c r="H179" s="227"/>
      <c r="I179" s="227"/>
      <c r="J179" s="227"/>
      <c r="K179" s="227"/>
    </row>
    <row r="180" spans="2:11" s="8" customFormat="1" ht="12.75" customHeight="1" x14ac:dyDescent="0.3">
      <c r="B180" s="337">
        <v>44027</v>
      </c>
      <c r="C180" s="338">
        <v>0.42</v>
      </c>
      <c r="D180" s="338">
        <v>1.2</v>
      </c>
      <c r="E180" s="338">
        <v>0.42</v>
      </c>
      <c r="F180" s="338">
        <v>-0.45</v>
      </c>
      <c r="H180" s="227"/>
      <c r="I180" s="227"/>
      <c r="J180" s="227"/>
      <c r="K180" s="227"/>
    </row>
    <row r="181" spans="2:11" s="8" customFormat="1" ht="12.75" customHeight="1" x14ac:dyDescent="0.3">
      <c r="B181" s="337">
        <v>44026</v>
      </c>
      <c r="C181" s="338">
        <v>0.41</v>
      </c>
      <c r="D181" s="338">
        <v>1.21</v>
      </c>
      <c r="E181" s="338">
        <v>0.41</v>
      </c>
      <c r="F181" s="338">
        <v>-0.45</v>
      </c>
      <c r="H181" s="227"/>
      <c r="I181" s="227"/>
      <c r="J181" s="227"/>
      <c r="K181" s="227"/>
    </row>
    <row r="182" spans="2:11" s="8" customFormat="1" ht="12.75" customHeight="1" x14ac:dyDescent="0.3">
      <c r="B182" s="337">
        <v>44025</v>
      </c>
      <c r="C182" s="338">
        <v>0.45</v>
      </c>
      <c r="D182" s="338">
        <v>1.24</v>
      </c>
      <c r="E182" s="338">
        <v>0.44</v>
      </c>
      <c r="F182" s="338">
        <v>-0.42</v>
      </c>
      <c r="H182" s="227"/>
      <c r="I182" s="227"/>
      <c r="J182" s="227"/>
      <c r="K182" s="227"/>
    </row>
    <row r="183" spans="2:11" s="8" customFormat="1" ht="12.75" customHeight="1" x14ac:dyDescent="0.3">
      <c r="B183" s="337">
        <v>44022</v>
      </c>
      <c r="C183" s="338">
        <v>0.41</v>
      </c>
      <c r="D183" s="338">
        <v>1.22</v>
      </c>
      <c r="E183" s="338">
        <v>0.41</v>
      </c>
      <c r="F183" s="338">
        <v>-0.47</v>
      </c>
      <c r="H183" s="227"/>
      <c r="I183" s="227"/>
      <c r="J183" s="227"/>
      <c r="K183" s="227"/>
    </row>
    <row r="184" spans="2:11" s="8" customFormat="1" ht="12.75" customHeight="1" x14ac:dyDescent="0.3">
      <c r="B184" s="337">
        <v>44021</v>
      </c>
      <c r="C184" s="338">
        <v>0.41</v>
      </c>
      <c r="D184" s="338">
        <v>1.22</v>
      </c>
      <c r="E184" s="338">
        <v>0.4</v>
      </c>
      <c r="F184" s="338">
        <v>-0.46</v>
      </c>
      <c r="H184" s="227"/>
      <c r="I184" s="227"/>
      <c r="J184" s="227"/>
      <c r="K184" s="227"/>
    </row>
    <row r="185" spans="2:11" s="8" customFormat="1" ht="12.75" customHeight="1" x14ac:dyDescent="0.3">
      <c r="B185" s="337">
        <v>44020</v>
      </c>
      <c r="C185" s="338">
        <v>0.4</v>
      </c>
      <c r="D185" s="338">
        <v>1.2</v>
      </c>
      <c r="E185" s="338">
        <v>0.41</v>
      </c>
      <c r="F185" s="338">
        <v>-0.44</v>
      </c>
      <c r="H185" s="227"/>
      <c r="I185" s="227"/>
      <c r="J185" s="227"/>
      <c r="K185" s="227"/>
    </row>
    <row r="186" spans="2:11" s="8" customFormat="1" ht="12.75" customHeight="1" x14ac:dyDescent="0.3">
      <c r="B186" s="337">
        <v>44019</v>
      </c>
      <c r="C186" s="338">
        <v>0.4</v>
      </c>
      <c r="D186" s="338">
        <v>1.2</v>
      </c>
      <c r="E186" s="338">
        <v>0.42</v>
      </c>
      <c r="F186" s="338">
        <v>-0.43</v>
      </c>
      <c r="H186" s="227"/>
      <c r="I186" s="227"/>
      <c r="J186" s="227"/>
      <c r="K186" s="227"/>
    </row>
    <row r="187" spans="2:11" s="8" customFormat="1" ht="12.75" customHeight="1" x14ac:dyDescent="0.3">
      <c r="B187" s="337">
        <v>44018</v>
      </c>
      <c r="C187" s="338">
        <v>0.41</v>
      </c>
      <c r="D187" s="338">
        <v>1.24</v>
      </c>
      <c r="E187" s="338">
        <v>0.42</v>
      </c>
      <c r="F187" s="338">
        <v>-0.43</v>
      </c>
      <c r="H187" s="227"/>
      <c r="I187" s="227"/>
      <c r="J187" s="227"/>
      <c r="K187" s="227"/>
    </row>
    <row r="188" spans="2:11" s="8" customFormat="1" ht="12.75" customHeight="1" x14ac:dyDescent="0.3">
      <c r="B188" s="337">
        <v>44015</v>
      </c>
      <c r="C188" s="338">
        <v>0.43</v>
      </c>
      <c r="D188" s="338">
        <v>1.25</v>
      </c>
      <c r="E188" s="338">
        <v>0.44</v>
      </c>
      <c r="F188" s="338">
        <v>-0.43</v>
      </c>
      <c r="H188" s="227"/>
      <c r="I188" s="227"/>
      <c r="J188" s="227"/>
      <c r="K188" s="227"/>
    </row>
    <row r="189" spans="2:11" s="8" customFormat="1" ht="12.75" customHeight="1" x14ac:dyDescent="0.3">
      <c r="B189" s="337">
        <v>44014</v>
      </c>
      <c r="C189" s="338">
        <v>0.44</v>
      </c>
      <c r="D189" s="338">
        <v>1.21</v>
      </c>
      <c r="E189" s="338">
        <v>0.45</v>
      </c>
      <c r="F189" s="338">
        <v>-0.43</v>
      </c>
      <c r="H189" s="227"/>
      <c r="I189" s="227"/>
      <c r="J189" s="227"/>
      <c r="K189" s="227"/>
    </row>
    <row r="190" spans="2:11" s="8" customFormat="1" ht="12.75" customHeight="1" x14ac:dyDescent="0.3">
      <c r="B190" s="337">
        <v>44013</v>
      </c>
      <c r="C190" s="338">
        <v>0.47</v>
      </c>
      <c r="D190" s="338">
        <v>1.27</v>
      </c>
      <c r="E190" s="338">
        <v>0.5</v>
      </c>
      <c r="F190" s="338">
        <v>-0.4</v>
      </c>
      <c r="H190" s="227"/>
      <c r="I190" s="227"/>
      <c r="J190" s="227"/>
      <c r="K190" s="227"/>
    </row>
    <row r="191" spans="2:11" s="8" customFormat="1" ht="12.75" customHeight="1" x14ac:dyDescent="0.3">
      <c r="B191" s="337">
        <v>44012</v>
      </c>
      <c r="C191" s="338">
        <v>0.47</v>
      </c>
      <c r="D191" s="338">
        <v>1.26</v>
      </c>
      <c r="E191" s="338">
        <v>0.46</v>
      </c>
      <c r="F191" s="338">
        <v>-0.46</v>
      </c>
      <c r="H191" s="227"/>
      <c r="I191" s="227"/>
      <c r="J191" s="227"/>
      <c r="K191" s="227"/>
    </row>
    <row r="192" spans="2:11" s="8" customFormat="1" ht="12.75" customHeight="1" x14ac:dyDescent="0.3">
      <c r="B192" s="337">
        <v>44011</v>
      </c>
      <c r="C192" s="338">
        <v>0.47</v>
      </c>
      <c r="D192" s="338">
        <v>1.3</v>
      </c>
      <c r="E192" s="338">
        <v>0.47</v>
      </c>
      <c r="F192" s="338">
        <v>-0.47</v>
      </c>
      <c r="H192" s="227"/>
      <c r="I192" s="227"/>
      <c r="J192" s="227"/>
      <c r="K192" s="227"/>
    </row>
    <row r="193" spans="2:11" s="8" customFormat="1" ht="12.75" customHeight="1" x14ac:dyDescent="0.3">
      <c r="B193" s="337">
        <v>44008</v>
      </c>
      <c r="C193" s="338">
        <v>0.45</v>
      </c>
      <c r="D193" s="338">
        <v>1.29</v>
      </c>
      <c r="E193" s="338">
        <v>0.45</v>
      </c>
      <c r="F193" s="338">
        <v>-0.48</v>
      </c>
      <c r="H193" s="227"/>
      <c r="I193" s="227"/>
      <c r="J193" s="227"/>
      <c r="K193" s="227"/>
    </row>
    <row r="194" spans="2:11" s="8" customFormat="1" ht="12.75" customHeight="1" x14ac:dyDescent="0.3">
      <c r="B194" s="337">
        <v>44007</v>
      </c>
      <c r="C194" s="338">
        <v>0.46</v>
      </c>
      <c r="D194" s="338">
        <v>1.3</v>
      </c>
      <c r="E194" s="338">
        <v>0.45</v>
      </c>
      <c r="F194" s="338">
        <v>-0.47</v>
      </c>
      <c r="H194" s="227"/>
      <c r="I194" s="227"/>
      <c r="J194" s="227"/>
      <c r="K194" s="227"/>
    </row>
    <row r="195" spans="2:11" s="8" customFormat="1" ht="12.75" customHeight="1" x14ac:dyDescent="0.3">
      <c r="B195" s="337">
        <v>44006</v>
      </c>
      <c r="C195" s="338">
        <v>0.45</v>
      </c>
      <c r="D195" s="338">
        <v>1.27</v>
      </c>
      <c r="E195" s="338">
        <v>0.47</v>
      </c>
      <c r="F195" s="338">
        <v>-0.44</v>
      </c>
      <c r="H195" s="227"/>
      <c r="I195" s="227"/>
      <c r="J195" s="227"/>
      <c r="K195" s="227"/>
    </row>
    <row r="196" spans="2:11" s="8" customFormat="1" ht="12.75" customHeight="1" x14ac:dyDescent="0.3">
      <c r="B196" s="337">
        <v>44005</v>
      </c>
      <c r="C196" s="338">
        <v>0.48</v>
      </c>
      <c r="D196" s="338">
        <v>1.25</v>
      </c>
      <c r="E196" s="338">
        <v>0.47</v>
      </c>
      <c r="F196" s="338">
        <v>-0.41</v>
      </c>
      <c r="H196" s="227"/>
      <c r="I196" s="227"/>
      <c r="J196" s="227"/>
      <c r="K196" s="227"/>
    </row>
    <row r="197" spans="2:11" s="8" customFormat="1" ht="12.75" customHeight="1" x14ac:dyDescent="0.3">
      <c r="B197" s="337">
        <v>44004</v>
      </c>
      <c r="C197" s="338">
        <v>0.48</v>
      </c>
      <c r="D197" s="338">
        <v>1.29</v>
      </c>
      <c r="E197" s="338">
        <v>0.46</v>
      </c>
      <c r="F197" s="338">
        <v>-0.44</v>
      </c>
      <c r="H197" s="227"/>
      <c r="I197" s="227"/>
      <c r="J197" s="227"/>
      <c r="K197" s="227"/>
    </row>
    <row r="198" spans="2:11" s="8" customFormat="1" ht="12.75" customHeight="1" x14ac:dyDescent="0.3">
      <c r="B198" s="337">
        <v>44001</v>
      </c>
      <c r="C198" s="338">
        <v>0.51</v>
      </c>
      <c r="D198" s="338">
        <v>1.36</v>
      </c>
      <c r="E198" s="338">
        <v>0.49</v>
      </c>
      <c r="F198" s="338">
        <v>-0.42</v>
      </c>
      <c r="H198" s="227"/>
      <c r="I198" s="227"/>
      <c r="J198" s="227"/>
      <c r="K198" s="227"/>
    </row>
    <row r="199" spans="2:11" s="8" customFormat="1" ht="12.75" customHeight="1" x14ac:dyDescent="0.3">
      <c r="B199" s="337">
        <v>44000</v>
      </c>
      <c r="C199" s="338">
        <v>0.49</v>
      </c>
      <c r="D199" s="338">
        <v>1.38</v>
      </c>
      <c r="E199" s="338">
        <v>0.51</v>
      </c>
      <c r="F199" s="338">
        <v>-0.41</v>
      </c>
      <c r="H199" s="227"/>
      <c r="I199" s="227"/>
      <c r="J199" s="227"/>
      <c r="K199" s="227"/>
    </row>
    <row r="200" spans="2:11" s="8" customFormat="1" ht="12.75" customHeight="1" x14ac:dyDescent="0.3">
      <c r="B200" s="337">
        <v>43999</v>
      </c>
      <c r="C200" s="338">
        <v>0.54</v>
      </c>
      <c r="D200" s="338">
        <v>1.41</v>
      </c>
      <c r="E200" s="338">
        <v>0.56000000000000005</v>
      </c>
      <c r="F200" s="338">
        <v>-0.4</v>
      </c>
      <c r="H200" s="227"/>
      <c r="I200" s="227"/>
      <c r="J200" s="227"/>
      <c r="K200" s="227"/>
    </row>
    <row r="201" spans="2:11" s="8" customFormat="1" ht="12.75" customHeight="1" x14ac:dyDescent="0.3">
      <c r="B201" s="337">
        <v>43998</v>
      </c>
      <c r="C201" s="338">
        <v>0.53</v>
      </c>
      <c r="D201" s="338">
        <v>1.39</v>
      </c>
      <c r="E201" s="338">
        <v>0.53</v>
      </c>
      <c r="F201" s="338">
        <v>-0.43</v>
      </c>
      <c r="H201" s="227"/>
      <c r="I201" s="227"/>
      <c r="J201" s="227"/>
      <c r="K201" s="227"/>
    </row>
    <row r="202" spans="2:11" s="8" customFormat="1" ht="12.75" customHeight="1" x14ac:dyDescent="0.3">
      <c r="B202" s="337">
        <v>43997</v>
      </c>
      <c r="C202" s="338">
        <v>0.54</v>
      </c>
      <c r="D202" s="338">
        <v>1.46</v>
      </c>
      <c r="E202" s="338">
        <v>0.56000000000000005</v>
      </c>
      <c r="F202" s="338">
        <v>-0.45</v>
      </c>
      <c r="H202" s="227"/>
      <c r="I202" s="227"/>
      <c r="J202" s="227"/>
      <c r="K202" s="227"/>
    </row>
    <row r="203" spans="2:11" s="8" customFormat="1" ht="12.75" customHeight="1" x14ac:dyDescent="0.3">
      <c r="B203" s="337">
        <v>43994</v>
      </c>
      <c r="C203" s="338">
        <v>0.56999999999999995</v>
      </c>
      <c r="D203" s="338">
        <v>1.44</v>
      </c>
      <c r="E203" s="338">
        <v>0.59</v>
      </c>
      <c r="F203" s="338">
        <v>-0.44</v>
      </c>
      <c r="H203" s="227"/>
      <c r="I203" s="227"/>
      <c r="J203" s="227"/>
      <c r="K203" s="227"/>
    </row>
    <row r="204" spans="2:11" s="8" customFormat="1" ht="12.75" customHeight="1" x14ac:dyDescent="0.3">
      <c r="B204" s="337">
        <v>43993</v>
      </c>
      <c r="C204" s="338">
        <v>0.6</v>
      </c>
      <c r="D204" s="338">
        <v>1.5</v>
      </c>
      <c r="E204" s="338">
        <v>0.62</v>
      </c>
      <c r="F204" s="338">
        <v>-0.42</v>
      </c>
      <c r="H204" s="227"/>
      <c r="I204" s="227"/>
      <c r="J204" s="227"/>
      <c r="K204" s="227"/>
    </row>
    <row r="205" spans="2:11" s="8" customFormat="1" ht="12.75" customHeight="1" x14ac:dyDescent="0.3">
      <c r="B205" s="337">
        <v>43992</v>
      </c>
      <c r="C205" s="338">
        <v>0.64</v>
      </c>
      <c r="D205" s="338">
        <v>1.55</v>
      </c>
      <c r="E205" s="338">
        <v>0.67</v>
      </c>
      <c r="F205" s="338">
        <v>-0.33</v>
      </c>
      <c r="H205" s="227"/>
      <c r="I205" s="227"/>
      <c r="J205" s="227"/>
      <c r="K205" s="227"/>
    </row>
    <row r="206" spans="2:11" s="8" customFormat="1" ht="12.75" customHeight="1" x14ac:dyDescent="0.3">
      <c r="B206" s="337">
        <v>43991</v>
      </c>
      <c r="C206" s="338">
        <v>0.59</v>
      </c>
      <c r="D206" s="338">
        <v>1.5</v>
      </c>
      <c r="E206" s="338">
        <v>0.63</v>
      </c>
      <c r="F206" s="338">
        <v>-0.31</v>
      </c>
      <c r="H206" s="227"/>
      <c r="I206" s="227"/>
      <c r="J206" s="227"/>
      <c r="K206" s="227"/>
    </row>
    <row r="207" spans="2:11" s="8" customFormat="1" ht="12.75" customHeight="1" x14ac:dyDescent="0.3">
      <c r="B207" s="337">
        <v>43990</v>
      </c>
      <c r="C207" s="338">
        <v>0.52</v>
      </c>
      <c r="D207" s="338">
        <v>1.4</v>
      </c>
      <c r="E207" s="338">
        <v>0.55000000000000004</v>
      </c>
      <c r="F207" s="338">
        <v>-0.32</v>
      </c>
      <c r="H207" s="227"/>
      <c r="I207" s="227"/>
      <c r="J207" s="227"/>
      <c r="K207" s="227"/>
    </row>
    <row r="208" spans="2:11" s="8" customFormat="1" ht="12.75" customHeight="1" x14ac:dyDescent="0.3">
      <c r="B208" s="337">
        <v>43987</v>
      </c>
      <c r="C208" s="338">
        <v>0.53</v>
      </c>
      <c r="D208" s="338">
        <v>1.41</v>
      </c>
      <c r="E208" s="338">
        <v>0.56000000000000005</v>
      </c>
      <c r="F208" s="338">
        <v>-0.28000000000000003</v>
      </c>
      <c r="H208" s="227"/>
      <c r="I208" s="227"/>
      <c r="J208" s="227"/>
      <c r="K208" s="227"/>
    </row>
    <row r="209" spans="2:11" s="8" customFormat="1" ht="12.75" customHeight="1" x14ac:dyDescent="0.3">
      <c r="B209" s="337">
        <v>43986</v>
      </c>
      <c r="C209" s="338">
        <v>0.52</v>
      </c>
      <c r="D209" s="338">
        <v>1.42</v>
      </c>
      <c r="E209" s="338">
        <v>0.55000000000000004</v>
      </c>
      <c r="F209" s="338">
        <v>-0.32</v>
      </c>
      <c r="H209" s="227"/>
      <c r="I209" s="227"/>
      <c r="J209" s="227"/>
      <c r="K209" s="227"/>
    </row>
    <row r="210" spans="2:11" s="8" customFormat="1" ht="12.75" customHeight="1" x14ac:dyDescent="0.3">
      <c r="B210" s="337">
        <v>43985</v>
      </c>
      <c r="C210" s="338">
        <v>0.56999999999999995</v>
      </c>
      <c r="D210" s="338">
        <v>1.55</v>
      </c>
      <c r="E210" s="338">
        <v>0.61</v>
      </c>
      <c r="F210" s="338">
        <v>-0.36</v>
      </c>
      <c r="H210" s="227"/>
      <c r="I210" s="227"/>
      <c r="J210" s="227"/>
      <c r="K210" s="227"/>
    </row>
    <row r="211" spans="2:11" s="8" customFormat="1" ht="12.75" customHeight="1" x14ac:dyDescent="0.3">
      <c r="B211" s="337">
        <v>43984</v>
      </c>
      <c r="C211" s="338">
        <v>0.51</v>
      </c>
      <c r="D211" s="338">
        <v>1.5</v>
      </c>
      <c r="E211" s="338">
        <v>0.56000000000000005</v>
      </c>
      <c r="F211" s="338">
        <v>-0.42</v>
      </c>
      <c r="H211" s="227"/>
      <c r="I211" s="227"/>
      <c r="J211" s="227"/>
      <c r="K211" s="227"/>
    </row>
    <row r="212" spans="2:11" s="8" customFormat="1" ht="12.75" customHeight="1" x14ac:dyDescent="0.3">
      <c r="B212" s="337">
        <v>43983</v>
      </c>
      <c r="C212" s="338">
        <v>0.51</v>
      </c>
      <c r="D212" s="338">
        <v>1.48</v>
      </c>
      <c r="E212" s="338">
        <v>0.56999999999999995</v>
      </c>
      <c r="F212" s="338">
        <v>-0.4</v>
      </c>
      <c r="H212" s="227"/>
      <c r="I212" s="227"/>
      <c r="J212" s="227"/>
      <c r="K212" s="227"/>
    </row>
    <row r="213" spans="2:11" s="8" customFormat="1" ht="12.75" customHeight="1" x14ac:dyDescent="0.3">
      <c r="B213" s="337">
        <v>43980</v>
      </c>
      <c r="C213" s="338">
        <v>0.5</v>
      </c>
      <c r="D213" s="338">
        <v>1.47</v>
      </c>
      <c r="E213" s="338">
        <v>0.56000000000000005</v>
      </c>
      <c r="F213" s="338">
        <v>-0.45</v>
      </c>
      <c r="H213" s="227"/>
      <c r="I213" s="227"/>
      <c r="J213" s="227"/>
      <c r="K213" s="227"/>
    </row>
    <row r="214" spans="2:11" s="8" customFormat="1" ht="12.75" customHeight="1" x14ac:dyDescent="0.3">
      <c r="B214" s="337">
        <v>43979</v>
      </c>
      <c r="C214" s="338">
        <v>0.54</v>
      </c>
      <c r="D214" s="338">
        <v>1.42</v>
      </c>
      <c r="E214" s="338">
        <v>0.57999999999999996</v>
      </c>
      <c r="F214" s="338">
        <v>-0.42</v>
      </c>
      <c r="H214" s="227"/>
      <c r="I214" s="227"/>
      <c r="J214" s="227"/>
      <c r="K214" s="227"/>
    </row>
    <row r="215" spans="2:11" s="8" customFormat="1" ht="12.75" customHeight="1" x14ac:dyDescent="0.3">
      <c r="B215" s="337">
        <v>43978</v>
      </c>
      <c r="C215" s="338">
        <v>0.63</v>
      </c>
      <c r="D215" s="338">
        <v>1.5</v>
      </c>
      <c r="E215" s="338">
        <v>0.64</v>
      </c>
      <c r="F215" s="338">
        <v>-0.42</v>
      </c>
      <c r="H215" s="227"/>
      <c r="I215" s="227"/>
      <c r="J215" s="227"/>
      <c r="K215" s="227"/>
    </row>
    <row r="216" spans="2:11" s="8" customFormat="1" ht="12.75" customHeight="1" x14ac:dyDescent="0.3">
      <c r="B216" s="337">
        <v>43977</v>
      </c>
      <c r="C216" s="338">
        <v>0.68</v>
      </c>
      <c r="D216" s="338">
        <v>1.55</v>
      </c>
      <c r="E216" s="338">
        <v>0.62</v>
      </c>
      <c r="F216" s="338">
        <v>-0.43</v>
      </c>
      <c r="H216" s="227"/>
      <c r="I216" s="227"/>
      <c r="J216" s="227"/>
      <c r="K216" s="227"/>
    </row>
    <row r="217" spans="2:11" s="8" customFormat="1" ht="12.75" customHeight="1" x14ac:dyDescent="0.3">
      <c r="B217" s="337">
        <v>43976</v>
      </c>
      <c r="C217" s="338">
        <v>0.7</v>
      </c>
      <c r="D217" s="338">
        <v>1.57</v>
      </c>
      <c r="E217" s="338">
        <v>0.61</v>
      </c>
      <c r="F217" s="338">
        <v>-0.5</v>
      </c>
      <c r="H217" s="227"/>
      <c r="I217" s="227"/>
      <c r="J217" s="227"/>
      <c r="K217" s="227"/>
    </row>
    <row r="218" spans="2:11" s="8" customFormat="1" ht="12.75" customHeight="1" x14ac:dyDescent="0.3">
      <c r="B218" s="337">
        <v>43973</v>
      </c>
      <c r="C218" s="338">
        <v>0.72</v>
      </c>
      <c r="D218" s="338">
        <v>1.59</v>
      </c>
      <c r="E218" s="338">
        <v>0.62</v>
      </c>
      <c r="F218" s="338">
        <v>-0.49</v>
      </c>
      <c r="H218" s="227"/>
      <c r="I218" s="227"/>
      <c r="J218" s="227"/>
      <c r="K218" s="227"/>
    </row>
    <row r="219" spans="2:11" s="8" customFormat="1" ht="12.75" customHeight="1" x14ac:dyDescent="0.3">
      <c r="B219" s="337">
        <v>43972</v>
      </c>
      <c r="C219" s="338">
        <v>0.75</v>
      </c>
      <c r="D219" s="338">
        <v>1.61</v>
      </c>
      <c r="E219" s="338">
        <v>0.63</v>
      </c>
      <c r="F219" s="338">
        <v>-0.5</v>
      </c>
      <c r="H219" s="227"/>
      <c r="I219" s="227"/>
      <c r="J219" s="227"/>
      <c r="K219" s="227"/>
    </row>
    <row r="220" spans="2:11" s="8" customFormat="1" ht="12.75" customHeight="1" x14ac:dyDescent="0.3">
      <c r="B220" s="337">
        <v>43971</v>
      </c>
      <c r="C220" s="338">
        <v>0.75</v>
      </c>
      <c r="D220" s="338">
        <v>1.63</v>
      </c>
      <c r="E220" s="338">
        <v>0.64</v>
      </c>
      <c r="F220" s="338">
        <v>-0.47</v>
      </c>
      <c r="H220" s="227"/>
      <c r="I220" s="227"/>
      <c r="J220" s="227"/>
      <c r="K220" s="227"/>
    </row>
    <row r="221" spans="2:11" s="8" customFormat="1" ht="12.75" customHeight="1" x14ac:dyDescent="0.3">
      <c r="B221" s="337">
        <v>43970</v>
      </c>
      <c r="C221" s="338">
        <v>0.76</v>
      </c>
      <c r="D221" s="338">
        <v>1.63</v>
      </c>
      <c r="E221" s="338">
        <v>0.64</v>
      </c>
      <c r="F221" s="338">
        <v>-0.47</v>
      </c>
      <c r="H221" s="227"/>
      <c r="I221" s="227"/>
      <c r="J221" s="227"/>
      <c r="K221" s="227"/>
    </row>
    <row r="222" spans="2:11" s="8" customFormat="1" ht="12.75" customHeight="1" x14ac:dyDescent="0.3">
      <c r="B222" s="337">
        <v>43969</v>
      </c>
      <c r="C222" s="338">
        <v>0.85</v>
      </c>
      <c r="D222" s="338">
        <v>1.67</v>
      </c>
      <c r="E222" s="338">
        <v>0.73</v>
      </c>
      <c r="F222" s="338">
        <v>-0.47</v>
      </c>
      <c r="H222" s="227"/>
      <c r="I222" s="227"/>
      <c r="J222" s="227"/>
      <c r="K222" s="227"/>
    </row>
    <row r="223" spans="2:11" s="8" customFormat="1" ht="12.75" customHeight="1" x14ac:dyDescent="0.3">
      <c r="B223" s="337">
        <v>43966</v>
      </c>
      <c r="C223" s="338">
        <v>0.87</v>
      </c>
      <c r="D223" s="338">
        <v>1.85</v>
      </c>
      <c r="E223" s="338">
        <v>0.76</v>
      </c>
      <c r="F223" s="338">
        <v>-0.53</v>
      </c>
      <c r="H223" s="227"/>
      <c r="I223" s="227"/>
      <c r="J223" s="227"/>
      <c r="K223" s="227"/>
    </row>
    <row r="224" spans="2:11" s="8" customFormat="1" ht="12.75" customHeight="1" x14ac:dyDescent="0.3">
      <c r="B224" s="337">
        <v>43966</v>
      </c>
      <c r="C224" s="338">
        <v>0.86</v>
      </c>
      <c r="D224" s="338">
        <v>1.84</v>
      </c>
      <c r="E224" s="338">
        <v>0.74</v>
      </c>
      <c r="F224" s="338">
        <v>-0.54</v>
      </c>
      <c r="H224" s="227"/>
      <c r="I224" s="227"/>
      <c r="J224" s="227"/>
      <c r="K224" s="227"/>
    </row>
    <row r="225" spans="2:11" s="8" customFormat="1" ht="12.75" customHeight="1" x14ac:dyDescent="0.3">
      <c r="B225" s="337">
        <v>43966</v>
      </c>
      <c r="C225" s="338">
        <v>0.86</v>
      </c>
      <c r="D225" s="338">
        <v>1.84</v>
      </c>
      <c r="E225" s="338">
        <v>0.74</v>
      </c>
      <c r="F225" s="338">
        <v>-0.54</v>
      </c>
      <c r="H225" s="227"/>
      <c r="I225" s="227"/>
      <c r="J225" s="227"/>
      <c r="K225" s="227"/>
    </row>
    <row r="226" spans="2:11" s="8" customFormat="1" ht="12.75" customHeight="1" x14ac:dyDescent="0.3">
      <c r="B226" s="337">
        <v>43965</v>
      </c>
      <c r="C226" s="338">
        <v>0.86</v>
      </c>
      <c r="D226" s="338">
        <v>1.82</v>
      </c>
      <c r="E226" s="338">
        <v>0.74</v>
      </c>
      <c r="F226" s="338">
        <v>-0.55000000000000004</v>
      </c>
      <c r="H226" s="227"/>
      <c r="I226" s="227"/>
      <c r="J226" s="227"/>
      <c r="K226" s="227"/>
    </row>
    <row r="227" spans="2:11" s="8" customFormat="1" ht="12.75" customHeight="1" x14ac:dyDescent="0.3">
      <c r="B227" s="337">
        <v>43964</v>
      </c>
      <c r="C227" s="338">
        <v>0.83</v>
      </c>
      <c r="D227" s="338">
        <v>1.8</v>
      </c>
      <c r="E227" s="338">
        <v>0.73</v>
      </c>
      <c r="F227" s="338">
        <v>-0.53</v>
      </c>
      <c r="H227" s="227"/>
      <c r="I227" s="227"/>
      <c r="J227" s="227"/>
      <c r="K227" s="227"/>
    </row>
    <row r="228" spans="2:11" s="8" customFormat="1" ht="12.75" customHeight="1" x14ac:dyDescent="0.3">
      <c r="B228" s="337">
        <v>43963</v>
      </c>
      <c r="C228" s="338">
        <v>0.91</v>
      </c>
      <c r="D228" s="338">
        <v>1.89</v>
      </c>
      <c r="E228" s="338">
        <v>0.78</v>
      </c>
      <c r="F228" s="338">
        <v>-0.51</v>
      </c>
      <c r="H228" s="227"/>
      <c r="I228" s="227"/>
      <c r="J228" s="227"/>
      <c r="K228" s="227"/>
    </row>
    <row r="229" spans="2:11" s="8" customFormat="1" ht="12.75" customHeight="1" x14ac:dyDescent="0.3">
      <c r="B229" s="337">
        <v>43962</v>
      </c>
      <c r="C229" s="338">
        <v>0.93</v>
      </c>
      <c r="D229" s="338">
        <v>1.88</v>
      </c>
      <c r="E229" s="338">
        <v>0.81</v>
      </c>
      <c r="F229" s="338">
        <v>-0.51</v>
      </c>
      <c r="H229" s="227"/>
      <c r="I229" s="227"/>
      <c r="J229" s="227"/>
      <c r="K229" s="227"/>
    </row>
    <row r="230" spans="2:11" s="8" customFormat="1" ht="12.75" customHeight="1" x14ac:dyDescent="0.3">
      <c r="B230" s="337">
        <v>43959</v>
      </c>
      <c r="C230" s="338">
        <v>0.92</v>
      </c>
      <c r="D230" s="338">
        <v>1.84</v>
      </c>
      <c r="E230" s="338">
        <v>0.79</v>
      </c>
      <c r="F230" s="338">
        <v>-0.54</v>
      </c>
      <c r="H230" s="227"/>
      <c r="I230" s="227"/>
      <c r="J230" s="227"/>
      <c r="K230" s="227"/>
    </row>
    <row r="231" spans="2:11" s="8" customFormat="1" ht="12.75" customHeight="1" x14ac:dyDescent="0.3">
      <c r="B231" s="337">
        <v>43958</v>
      </c>
      <c r="C231" s="338">
        <v>0.94</v>
      </c>
      <c r="D231" s="338">
        <v>1.92</v>
      </c>
      <c r="E231" s="338">
        <v>0.82</v>
      </c>
      <c r="F231" s="338">
        <v>-0.55000000000000004</v>
      </c>
      <c r="H231" s="227"/>
      <c r="I231" s="227"/>
      <c r="J231" s="227"/>
      <c r="K231" s="227"/>
    </row>
    <row r="232" spans="2:11" s="8" customFormat="1" ht="12.75" customHeight="1" x14ac:dyDescent="0.3">
      <c r="B232" s="337">
        <v>43957</v>
      </c>
      <c r="C232" s="338">
        <v>0.97</v>
      </c>
      <c r="D232" s="338">
        <v>1.97</v>
      </c>
      <c r="E232" s="338">
        <v>0.85</v>
      </c>
      <c r="F232" s="338">
        <v>-0.51</v>
      </c>
      <c r="H232" s="227"/>
      <c r="I232" s="227"/>
      <c r="J232" s="227"/>
      <c r="K232" s="227"/>
    </row>
    <row r="233" spans="2:11" s="8" customFormat="1" ht="12.75" customHeight="1" x14ac:dyDescent="0.3">
      <c r="B233" s="337">
        <v>43956</v>
      </c>
      <c r="C233" s="338">
        <v>0.89</v>
      </c>
      <c r="D233" s="338">
        <v>1.86</v>
      </c>
      <c r="E233" s="338">
        <v>0.78</v>
      </c>
      <c r="F233" s="338">
        <v>-0.57999999999999996</v>
      </c>
      <c r="H233" s="227"/>
      <c r="I233" s="227"/>
      <c r="J233" s="227"/>
      <c r="K233" s="227"/>
    </row>
    <row r="234" spans="2:11" s="8" customFormat="1" ht="12.75" customHeight="1" x14ac:dyDescent="0.3">
      <c r="B234" s="337">
        <v>43955</v>
      </c>
      <c r="C234" s="338">
        <v>0.85</v>
      </c>
      <c r="D234" s="338">
        <v>1.76</v>
      </c>
      <c r="E234" s="338">
        <v>0.76</v>
      </c>
      <c r="F234" s="338">
        <v>-0.56999999999999995</v>
      </c>
      <c r="H234" s="227"/>
      <c r="I234" s="227"/>
      <c r="J234" s="227"/>
      <c r="K234" s="227"/>
    </row>
    <row r="235" spans="2:11" s="8" customFormat="1" ht="12.75" customHeight="1" x14ac:dyDescent="0.3">
      <c r="B235" s="337">
        <v>43951</v>
      </c>
      <c r="C235" s="338">
        <v>0.81</v>
      </c>
      <c r="D235" s="338">
        <v>1.76</v>
      </c>
      <c r="E235" s="338">
        <v>0.72</v>
      </c>
      <c r="F235" s="338">
        <v>-0.59</v>
      </c>
      <c r="H235" s="227"/>
      <c r="I235" s="227"/>
      <c r="J235" s="227"/>
      <c r="K235" s="227"/>
    </row>
    <row r="236" spans="2:11" s="8" customFormat="1" ht="12.75" customHeight="1" x14ac:dyDescent="0.3">
      <c r="B236" s="337">
        <v>43950</v>
      </c>
      <c r="C236" s="338">
        <v>0.9</v>
      </c>
      <c r="D236" s="338">
        <v>1.75</v>
      </c>
      <c r="E236" s="338">
        <v>0.8</v>
      </c>
      <c r="F236" s="338">
        <v>-0.5</v>
      </c>
      <c r="H236" s="227"/>
      <c r="I236" s="227"/>
      <c r="J236" s="227"/>
      <c r="K236" s="227"/>
    </row>
    <row r="237" spans="2:11" s="8" customFormat="1" ht="12.75" customHeight="1" x14ac:dyDescent="0.3">
      <c r="B237" s="337">
        <v>43949</v>
      </c>
      <c r="C237" s="338">
        <v>0.96</v>
      </c>
      <c r="D237" s="338">
        <v>1.73</v>
      </c>
      <c r="E237" s="338">
        <v>0.84</v>
      </c>
      <c r="F237" s="338">
        <v>-0.47</v>
      </c>
      <c r="H237" s="227"/>
      <c r="I237" s="227"/>
      <c r="J237" s="227"/>
      <c r="K237" s="227"/>
    </row>
    <row r="238" spans="2:11" s="8" customFormat="1" ht="12.75" customHeight="1" x14ac:dyDescent="0.3">
      <c r="B238" s="337">
        <v>43948</v>
      </c>
      <c r="C238" s="338">
        <v>1.01</v>
      </c>
      <c r="D238" s="338">
        <v>1.76</v>
      </c>
      <c r="E238" s="338">
        <v>0.88</v>
      </c>
      <c r="F238" s="338">
        <v>-0.46</v>
      </c>
      <c r="H238" s="227"/>
      <c r="I238" s="227"/>
      <c r="J238" s="227"/>
      <c r="K238" s="227"/>
    </row>
    <row r="239" spans="2:11" s="8" customFormat="1" ht="12.75" customHeight="1" x14ac:dyDescent="0.3">
      <c r="B239" s="337">
        <v>43945</v>
      </c>
      <c r="C239" s="338">
        <v>1.07</v>
      </c>
      <c r="D239" s="338">
        <v>1.84</v>
      </c>
      <c r="E239" s="338">
        <v>0.95</v>
      </c>
      <c r="F239" s="338">
        <v>-0.48</v>
      </c>
      <c r="H239" s="227"/>
      <c r="I239" s="227"/>
      <c r="J239" s="227"/>
      <c r="K239" s="227"/>
    </row>
    <row r="240" spans="2:11" s="8" customFormat="1" ht="12.75" customHeight="1" x14ac:dyDescent="0.3">
      <c r="B240" s="337">
        <v>43944</v>
      </c>
      <c r="C240" s="338">
        <v>1.19</v>
      </c>
      <c r="D240" s="338">
        <v>1.98</v>
      </c>
      <c r="E240" s="338">
        <v>1.04</v>
      </c>
      <c r="F240" s="338">
        <v>-0.43</v>
      </c>
      <c r="H240" s="227"/>
      <c r="I240" s="227"/>
      <c r="J240" s="227"/>
      <c r="K240" s="227"/>
    </row>
    <row r="241" spans="2:11" s="8" customFormat="1" ht="12.75" customHeight="1" x14ac:dyDescent="0.3">
      <c r="B241" s="337">
        <v>43943</v>
      </c>
      <c r="C241" s="338">
        <v>1.27</v>
      </c>
      <c r="D241" s="338">
        <v>2.08</v>
      </c>
      <c r="E241" s="338">
        <v>1.1299999999999999</v>
      </c>
      <c r="F241" s="338">
        <v>-0.41</v>
      </c>
      <c r="H241" s="227"/>
      <c r="I241" s="227"/>
      <c r="J241" s="227"/>
      <c r="K241" s="227"/>
    </row>
    <row r="242" spans="2:11" s="8" customFormat="1" ht="12.75" customHeight="1" x14ac:dyDescent="0.3">
      <c r="B242" s="337">
        <v>43942</v>
      </c>
      <c r="C242" s="338">
        <v>1.1499999999999999</v>
      </c>
      <c r="D242" s="338">
        <v>2.15</v>
      </c>
      <c r="E242" s="338">
        <v>1</v>
      </c>
      <c r="F242" s="338">
        <v>-0.48</v>
      </c>
      <c r="H242" s="227"/>
      <c r="I242" s="227"/>
      <c r="J242" s="227"/>
      <c r="K242" s="227"/>
    </row>
    <row r="243" spans="2:11" s="8" customFormat="1" ht="12.75" customHeight="1" x14ac:dyDescent="0.3">
      <c r="B243" s="337">
        <v>43941</v>
      </c>
      <c r="C243" s="338">
        <v>1.04</v>
      </c>
      <c r="D243" s="338">
        <v>1.94</v>
      </c>
      <c r="E243" s="338">
        <v>0.89</v>
      </c>
      <c r="F243" s="338">
        <v>-0.45</v>
      </c>
      <c r="H243" s="227"/>
      <c r="I243" s="227"/>
      <c r="J243" s="227"/>
      <c r="K243" s="227"/>
    </row>
    <row r="244" spans="2:11" s="8" customFormat="1" ht="12.75" customHeight="1" x14ac:dyDescent="0.3">
      <c r="B244" s="337">
        <v>43938</v>
      </c>
      <c r="C244" s="338">
        <v>0.96</v>
      </c>
      <c r="D244" s="338">
        <v>1.79</v>
      </c>
      <c r="E244" s="338">
        <v>0.81</v>
      </c>
      <c r="F244" s="338">
        <v>-0.48</v>
      </c>
      <c r="H244" s="227"/>
      <c r="I244" s="227"/>
      <c r="J244" s="227"/>
      <c r="K244" s="227"/>
    </row>
    <row r="245" spans="2:11" s="8" customFormat="1" ht="12.75" customHeight="1" x14ac:dyDescent="0.3">
      <c r="B245" s="337">
        <v>43937</v>
      </c>
      <c r="C245" s="338">
        <v>0.96</v>
      </c>
      <c r="D245" s="338">
        <v>1.83</v>
      </c>
      <c r="E245" s="338">
        <v>0.83</v>
      </c>
      <c r="F245" s="338">
        <v>-0.48</v>
      </c>
      <c r="H245" s="227"/>
      <c r="I245" s="227"/>
      <c r="J245" s="227"/>
      <c r="K245" s="227"/>
    </row>
    <row r="246" spans="2:11" s="8" customFormat="1" ht="12.75" customHeight="1" x14ac:dyDescent="0.3">
      <c r="B246" s="337">
        <v>43936</v>
      </c>
      <c r="C246" s="338">
        <v>0.97</v>
      </c>
      <c r="D246" s="338">
        <v>1.88</v>
      </c>
      <c r="E246" s="338">
        <v>0.86</v>
      </c>
      <c r="F246" s="338">
        <v>-0.47</v>
      </c>
      <c r="H246" s="227"/>
      <c r="I246" s="227"/>
      <c r="J246" s="227"/>
      <c r="K246" s="227"/>
    </row>
    <row r="247" spans="2:11" s="8" customFormat="1" ht="12.75" customHeight="1" x14ac:dyDescent="0.3">
      <c r="B247" s="337">
        <v>43935</v>
      </c>
      <c r="C247" s="338">
        <v>0.94</v>
      </c>
      <c r="D247" s="338">
        <v>1.78</v>
      </c>
      <c r="E247" s="338">
        <v>0.84</v>
      </c>
      <c r="F247" s="338">
        <v>-0.38</v>
      </c>
      <c r="H247" s="227"/>
      <c r="I247" s="227"/>
      <c r="J247" s="227"/>
      <c r="K247" s="227"/>
    </row>
    <row r="248" spans="2:11" s="8" customFormat="1" ht="12.75" customHeight="1" x14ac:dyDescent="0.3">
      <c r="B248" s="337">
        <v>43930</v>
      </c>
      <c r="C248" s="338">
        <v>0.9</v>
      </c>
      <c r="D248" s="338">
        <v>1.59</v>
      </c>
      <c r="E248" s="338">
        <v>0.78</v>
      </c>
      <c r="F248" s="338">
        <v>-0.35</v>
      </c>
      <c r="H248" s="227"/>
      <c r="I248" s="227"/>
      <c r="J248" s="227"/>
      <c r="K248" s="227"/>
    </row>
    <row r="249" spans="2:11" s="8" customFormat="1" ht="12.75" customHeight="1" x14ac:dyDescent="0.3">
      <c r="B249" s="337">
        <v>43929</v>
      </c>
      <c r="C249" s="338">
        <v>0.97</v>
      </c>
      <c r="D249" s="338">
        <v>1.65</v>
      </c>
      <c r="E249" s="338">
        <v>0.84</v>
      </c>
      <c r="F249" s="338">
        <v>-0.31</v>
      </c>
      <c r="H249" s="227"/>
      <c r="I249" s="227"/>
      <c r="J249" s="227"/>
      <c r="K249" s="227"/>
    </row>
    <row r="250" spans="2:11" s="8" customFormat="1" ht="12.75" customHeight="1" x14ac:dyDescent="0.3">
      <c r="B250" s="337">
        <v>43928</v>
      </c>
      <c r="C250" s="338">
        <v>0.94</v>
      </c>
      <c r="D250" s="338">
        <v>1.61</v>
      </c>
      <c r="E250" s="338">
        <v>0.81</v>
      </c>
      <c r="F250" s="338">
        <v>-0.31</v>
      </c>
      <c r="H250" s="227"/>
      <c r="I250" s="227"/>
      <c r="J250" s="227"/>
      <c r="K250" s="227"/>
    </row>
    <row r="251" spans="2:11" s="8" customFormat="1" ht="12.75" customHeight="1" x14ac:dyDescent="0.3">
      <c r="B251" s="337">
        <v>43927</v>
      </c>
      <c r="C251" s="338">
        <v>0.86</v>
      </c>
      <c r="D251" s="338">
        <v>1.49</v>
      </c>
      <c r="E251" s="338">
        <v>0.72</v>
      </c>
      <c r="F251" s="338">
        <v>-0.43</v>
      </c>
      <c r="H251" s="227"/>
      <c r="I251" s="227"/>
      <c r="J251" s="227"/>
      <c r="K251" s="227"/>
    </row>
    <row r="252" spans="2:11" s="8" customFormat="1" ht="12.75" customHeight="1" x14ac:dyDescent="0.3">
      <c r="B252" s="337">
        <v>43924</v>
      </c>
      <c r="C252" s="338">
        <v>0.88</v>
      </c>
      <c r="D252" s="338">
        <v>1.55</v>
      </c>
      <c r="E252" s="338">
        <v>0.74</v>
      </c>
      <c r="F252" s="338">
        <v>-0.44</v>
      </c>
      <c r="H252" s="227"/>
      <c r="I252" s="227"/>
      <c r="J252" s="227"/>
      <c r="K252" s="227"/>
    </row>
    <row r="253" spans="2:11" s="8" customFormat="1" ht="12.75" customHeight="1" x14ac:dyDescent="0.3">
      <c r="B253" s="337">
        <v>43923</v>
      </c>
      <c r="C253" s="338">
        <v>0.86</v>
      </c>
      <c r="D253" s="338">
        <v>1.46</v>
      </c>
      <c r="E253" s="338">
        <v>0.7</v>
      </c>
      <c r="F253" s="338">
        <v>-0.44</v>
      </c>
      <c r="H253" s="227"/>
      <c r="I253" s="227"/>
      <c r="J253" s="227"/>
      <c r="K253" s="227"/>
    </row>
    <row r="254" spans="2:11" s="8" customFormat="1" ht="12.75" customHeight="1" x14ac:dyDescent="0.3">
      <c r="B254" s="337">
        <v>43922</v>
      </c>
      <c r="C254" s="338">
        <v>0.88</v>
      </c>
      <c r="D254" s="338">
        <v>1.51</v>
      </c>
      <c r="E254" s="338">
        <v>0.7</v>
      </c>
      <c r="F254" s="338">
        <v>-0.46</v>
      </c>
      <c r="H254" s="227"/>
      <c r="I254" s="227"/>
      <c r="J254" s="227"/>
      <c r="K254" s="227"/>
    </row>
    <row r="255" spans="2:11" s="8" customFormat="1" ht="12.75" customHeight="1" x14ac:dyDescent="0.3">
      <c r="B255" s="337">
        <v>43921</v>
      </c>
      <c r="C255" s="338">
        <v>0.86</v>
      </c>
      <c r="D255" s="338">
        <v>1.52</v>
      </c>
      <c r="E255" s="338">
        <v>0.67</v>
      </c>
      <c r="F255" s="338">
        <v>-0.47</v>
      </c>
      <c r="H255" s="227"/>
      <c r="I255" s="227"/>
      <c r="J255" s="227"/>
      <c r="K255" s="227"/>
    </row>
    <row r="256" spans="2:11" s="8" customFormat="1" ht="12.75" customHeight="1" x14ac:dyDescent="0.3">
      <c r="B256" s="337">
        <v>43920</v>
      </c>
      <c r="C256" s="338">
        <v>0.73</v>
      </c>
      <c r="D256" s="338">
        <v>1.48</v>
      </c>
      <c r="E256" s="338">
        <v>0.59</v>
      </c>
      <c r="F256" s="338">
        <v>-0.5</v>
      </c>
      <c r="H256" s="227"/>
      <c r="I256" s="227"/>
      <c r="J256" s="227"/>
      <c r="K256" s="227"/>
    </row>
    <row r="257" spans="2:11" s="8" customFormat="1" ht="12.75" customHeight="1" x14ac:dyDescent="0.3">
      <c r="B257" s="337">
        <v>43917</v>
      </c>
      <c r="C257" s="338">
        <v>0.66</v>
      </c>
      <c r="D257" s="338">
        <v>1.32</v>
      </c>
      <c r="E257" s="338">
        <v>0.53</v>
      </c>
      <c r="F257" s="338">
        <v>-0.48</v>
      </c>
      <c r="H257" s="227"/>
      <c r="I257" s="227"/>
      <c r="J257" s="227"/>
      <c r="K257" s="227"/>
    </row>
    <row r="258" spans="2:11" s="8" customFormat="1" ht="12.75" customHeight="1" x14ac:dyDescent="0.3">
      <c r="B258" s="337">
        <v>43916</v>
      </c>
      <c r="C258" s="338">
        <v>0.71</v>
      </c>
      <c r="D258" s="338">
        <v>1.22</v>
      </c>
      <c r="E258" s="338">
        <v>0.56000000000000005</v>
      </c>
      <c r="F258" s="338">
        <v>-0.37</v>
      </c>
      <c r="H258" s="227"/>
      <c r="I258" s="227"/>
      <c r="J258" s="227"/>
      <c r="K258" s="227"/>
    </row>
    <row r="259" spans="2:11" s="8" customFormat="1" ht="12.75" customHeight="1" x14ac:dyDescent="0.3">
      <c r="B259" s="337">
        <v>43915</v>
      </c>
      <c r="C259" s="338">
        <v>1.05</v>
      </c>
      <c r="D259" s="338">
        <v>1.54</v>
      </c>
      <c r="E259" s="338">
        <v>0.87</v>
      </c>
      <c r="F259" s="338">
        <v>-0.27</v>
      </c>
      <c r="H259" s="227"/>
      <c r="I259" s="227"/>
      <c r="J259" s="227"/>
      <c r="K259" s="227"/>
    </row>
    <row r="260" spans="2:11" s="8" customFormat="1" ht="12.75" customHeight="1" x14ac:dyDescent="0.3">
      <c r="B260" s="337">
        <v>43914</v>
      </c>
      <c r="C260" s="338">
        <v>1.07</v>
      </c>
      <c r="D260" s="338">
        <v>1.56</v>
      </c>
      <c r="E260" s="338">
        <v>0.88</v>
      </c>
      <c r="F260" s="338">
        <v>-0.33</v>
      </c>
      <c r="H260" s="227"/>
      <c r="I260" s="227"/>
      <c r="J260" s="227"/>
      <c r="K260" s="227"/>
    </row>
    <row r="261" spans="2:11" s="8" customFormat="1" ht="12.75" customHeight="1" x14ac:dyDescent="0.3">
      <c r="B261" s="337">
        <v>43913</v>
      </c>
      <c r="C261" s="338">
        <v>0.95</v>
      </c>
      <c r="D261" s="338">
        <v>1.58</v>
      </c>
      <c r="E261" s="338">
        <v>0.75</v>
      </c>
      <c r="F261" s="338">
        <v>-0.38</v>
      </c>
      <c r="H261" s="227"/>
      <c r="I261" s="227"/>
      <c r="J261" s="227"/>
      <c r="K261" s="227"/>
    </row>
    <row r="262" spans="2:11" s="8" customFormat="1" ht="12.75" customHeight="1" x14ac:dyDescent="0.3">
      <c r="B262" s="337">
        <v>43910</v>
      </c>
      <c r="C262" s="338">
        <v>0.94</v>
      </c>
      <c r="D262" s="338">
        <v>1.63</v>
      </c>
      <c r="E262" s="338">
        <v>0.73</v>
      </c>
      <c r="F262" s="338">
        <v>-0.33</v>
      </c>
      <c r="H262" s="227"/>
      <c r="I262" s="227"/>
      <c r="J262" s="227"/>
      <c r="K262" s="227"/>
    </row>
    <row r="263" spans="2:11" s="8" customFormat="1" ht="12.75" customHeight="1" x14ac:dyDescent="0.3">
      <c r="B263" s="337">
        <v>43909</v>
      </c>
      <c r="C263" s="338">
        <v>1.08</v>
      </c>
      <c r="D263" s="338">
        <v>1.74</v>
      </c>
      <c r="E263" s="338">
        <v>0.87</v>
      </c>
      <c r="F263" s="338">
        <v>-0.2</v>
      </c>
      <c r="H263" s="227"/>
      <c r="I263" s="227"/>
      <c r="J263" s="227"/>
      <c r="K263" s="227"/>
    </row>
    <row r="264" spans="2:11" s="8" customFormat="1" ht="12.75" customHeight="1" x14ac:dyDescent="0.3">
      <c r="B264" s="337">
        <v>43908</v>
      </c>
      <c r="C264" s="338">
        <v>1.44</v>
      </c>
      <c r="D264" s="338">
        <v>2.4300000000000002</v>
      </c>
      <c r="E264" s="338">
        <v>1.22</v>
      </c>
      <c r="F264" s="338">
        <v>-0.24</v>
      </c>
      <c r="H264" s="227"/>
      <c r="I264" s="227"/>
      <c r="J264" s="227"/>
      <c r="K264" s="227"/>
    </row>
    <row r="265" spans="2:11" s="8" customFormat="1" ht="12.75" customHeight="1" x14ac:dyDescent="0.3">
      <c r="B265" s="337">
        <v>43907</v>
      </c>
      <c r="C265" s="338">
        <v>1.26</v>
      </c>
      <c r="D265" s="338">
        <v>2.35</v>
      </c>
      <c r="E265" s="338">
        <v>1.03</v>
      </c>
      <c r="F265" s="338">
        <v>-0.44</v>
      </c>
      <c r="H265" s="227"/>
      <c r="I265" s="227"/>
      <c r="J265" s="227"/>
      <c r="K265" s="227"/>
    </row>
    <row r="266" spans="2:11" s="8" customFormat="1" ht="12.75" customHeight="1" x14ac:dyDescent="0.3">
      <c r="B266" s="337">
        <v>43906</v>
      </c>
      <c r="C266" s="338">
        <v>1.05</v>
      </c>
      <c r="D266" s="338">
        <v>2.16</v>
      </c>
      <c r="E266" s="338">
        <v>0.84</v>
      </c>
      <c r="F266" s="338">
        <v>-0.47</v>
      </c>
      <c r="H266" s="227"/>
      <c r="I266" s="227"/>
      <c r="J266" s="227"/>
      <c r="K266" s="227"/>
    </row>
    <row r="267" spans="2:11" s="8" customFormat="1" ht="12.75" customHeight="1" x14ac:dyDescent="0.3">
      <c r="B267" s="337">
        <v>43903</v>
      </c>
      <c r="C267" s="338">
        <v>0.81</v>
      </c>
      <c r="D267" s="338">
        <v>1.78</v>
      </c>
      <c r="E267" s="338">
        <v>0.62</v>
      </c>
      <c r="F267" s="338">
        <v>-0.55000000000000004</v>
      </c>
      <c r="H267" s="227"/>
      <c r="I267" s="227"/>
      <c r="J267" s="227"/>
      <c r="K267" s="227"/>
    </row>
    <row r="268" spans="2:11" s="8" customFormat="1" ht="12.75" customHeight="1" x14ac:dyDescent="0.3">
      <c r="B268" s="337">
        <v>43902</v>
      </c>
      <c r="C268" s="338">
        <v>0.72</v>
      </c>
      <c r="D268" s="338">
        <v>1.76</v>
      </c>
      <c r="E268" s="338">
        <v>0.51</v>
      </c>
      <c r="F268" s="338">
        <v>-0.75</v>
      </c>
      <c r="H268" s="227"/>
      <c r="I268" s="227"/>
      <c r="J268" s="227"/>
      <c r="K268" s="227"/>
    </row>
    <row r="269" spans="2:11" s="8" customFormat="1" ht="12.75" customHeight="1" x14ac:dyDescent="0.3">
      <c r="B269" s="337">
        <v>43901</v>
      </c>
      <c r="C269" s="338">
        <v>0.41</v>
      </c>
      <c r="D269" s="338">
        <v>1.17</v>
      </c>
      <c r="E269" s="338">
        <v>0.26</v>
      </c>
      <c r="F269" s="338">
        <v>-0.74</v>
      </c>
      <c r="H269" s="227"/>
      <c r="I269" s="227"/>
      <c r="J269" s="227"/>
      <c r="K269" s="227"/>
    </row>
    <row r="270" spans="2:11" s="8" customFormat="1" ht="12.75" customHeight="1" x14ac:dyDescent="0.3">
      <c r="B270" s="337">
        <v>43900</v>
      </c>
      <c r="C270" s="338">
        <v>0.48</v>
      </c>
      <c r="D270" s="338">
        <v>1.33</v>
      </c>
      <c r="E270" s="338">
        <v>0.34</v>
      </c>
      <c r="F270" s="338">
        <v>-0.79</v>
      </c>
      <c r="H270" s="227"/>
      <c r="I270" s="227"/>
      <c r="J270" s="227"/>
      <c r="K270" s="227"/>
    </row>
    <row r="271" spans="2:11" s="8" customFormat="1" ht="12.75" customHeight="1" x14ac:dyDescent="0.3">
      <c r="B271" s="337">
        <v>43899</v>
      </c>
      <c r="C271" s="338">
        <v>0.38</v>
      </c>
      <c r="D271" s="338">
        <v>1.42</v>
      </c>
      <c r="E271" s="338">
        <v>0.26</v>
      </c>
      <c r="F271" s="338">
        <v>-0.86</v>
      </c>
      <c r="H271" s="227"/>
      <c r="I271" s="227"/>
      <c r="J271" s="227"/>
      <c r="K271" s="227"/>
    </row>
    <row r="272" spans="2:11" s="8" customFormat="1" ht="12.75" customHeight="1" x14ac:dyDescent="0.3">
      <c r="B272" s="337">
        <v>43896</v>
      </c>
      <c r="C272" s="338">
        <v>0.28999999999999998</v>
      </c>
      <c r="D272" s="338">
        <v>1.07</v>
      </c>
      <c r="E272" s="338">
        <v>0.21</v>
      </c>
      <c r="F272" s="338">
        <v>-0.71</v>
      </c>
      <c r="H272" s="227"/>
      <c r="I272" s="227"/>
      <c r="J272" s="227"/>
      <c r="K272" s="227"/>
    </row>
    <row r="273" spans="2:11" s="8" customFormat="1" ht="12.75" customHeight="1" x14ac:dyDescent="0.3">
      <c r="B273" s="337">
        <v>43895</v>
      </c>
      <c r="C273" s="338">
        <v>0.28999999999999998</v>
      </c>
      <c r="D273" s="338">
        <v>1.07</v>
      </c>
      <c r="E273" s="338">
        <v>0.21</v>
      </c>
      <c r="F273" s="338">
        <v>-0.69</v>
      </c>
      <c r="H273" s="227"/>
      <c r="I273" s="227"/>
      <c r="J273" s="227"/>
      <c r="K273" s="227"/>
    </row>
    <row r="274" spans="2:11" s="8" customFormat="1" ht="12.75" customHeight="1" x14ac:dyDescent="0.3">
      <c r="B274" s="337">
        <v>43894</v>
      </c>
      <c r="C274" s="338">
        <v>0.24</v>
      </c>
      <c r="D274" s="338">
        <v>1.01</v>
      </c>
      <c r="E274" s="338">
        <v>0.17</v>
      </c>
      <c r="F274" s="338">
        <v>-0.64</v>
      </c>
      <c r="H274" s="227"/>
      <c r="I274" s="227"/>
      <c r="J274" s="227"/>
      <c r="K274" s="227"/>
    </row>
    <row r="275" spans="2:11" s="8" customFormat="1" ht="12.75" customHeight="1" x14ac:dyDescent="0.3">
      <c r="B275" s="337">
        <v>43893</v>
      </c>
      <c r="C275" s="338">
        <v>0.26</v>
      </c>
      <c r="D275" s="338">
        <v>0.99</v>
      </c>
      <c r="E275" s="338">
        <v>0.19</v>
      </c>
      <c r="F275" s="338">
        <v>-0.63</v>
      </c>
      <c r="H275" s="227"/>
      <c r="I275" s="227"/>
      <c r="J275" s="227"/>
      <c r="K275" s="227"/>
    </row>
    <row r="276" spans="2:11" s="8" customFormat="1" ht="12.75" customHeight="1" x14ac:dyDescent="0.3">
      <c r="B276" s="337">
        <v>43892</v>
      </c>
      <c r="C276" s="338">
        <v>0.35</v>
      </c>
      <c r="D276" s="338">
        <v>1.1299999999999999</v>
      </c>
      <c r="E276" s="338">
        <v>0.28000000000000003</v>
      </c>
      <c r="F276" s="338">
        <v>-0.63</v>
      </c>
      <c r="H276" s="227"/>
      <c r="I276" s="227"/>
      <c r="J276" s="227"/>
      <c r="K276" s="227"/>
    </row>
    <row r="277" spans="2:11" s="8" customFormat="1" ht="12.75" customHeight="1" x14ac:dyDescent="0.3">
      <c r="B277" s="337">
        <v>43889</v>
      </c>
      <c r="C277" s="338">
        <v>0.35</v>
      </c>
      <c r="D277" s="338">
        <v>1.1000000000000001</v>
      </c>
      <c r="E277" s="338">
        <v>0.28000000000000003</v>
      </c>
      <c r="F277" s="338">
        <v>-0.61</v>
      </c>
      <c r="H277" s="227"/>
      <c r="I277" s="227"/>
      <c r="J277" s="227"/>
      <c r="K277" s="227"/>
    </row>
    <row r="278" spans="2:11" s="8" customFormat="1" ht="12.75" customHeight="1" x14ac:dyDescent="0.3">
      <c r="B278" s="337">
        <v>43888</v>
      </c>
      <c r="C278" s="338">
        <v>0.37</v>
      </c>
      <c r="D278" s="338">
        <v>1.07</v>
      </c>
      <c r="E278" s="338">
        <v>0.31</v>
      </c>
      <c r="F278" s="338">
        <v>-0.55000000000000004</v>
      </c>
      <c r="H278" s="227"/>
      <c r="I278" s="227"/>
      <c r="J278" s="227"/>
      <c r="K278" s="227"/>
    </row>
    <row r="279" spans="2:11" s="8" customFormat="1" ht="12.75" customHeight="1" x14ac:dyDescent="0.3">
      <c r="B279" s="337">
        <v>43887</v>
      </c>
      <c r="C279" s="338">
        <v>0.27</v>
      </c>
      <c r="D279" s="338">
        <v>0.99</v>
      </c>
      <c r="E279" s="338">
        <v>0.25</v>
      </c>
      <c r="F279" s="338">
        <v>-0.51</v>
      </c>
      <c r="H279" s="227"/>
      <c r="I279" s="227"/>
      <c r="J279" s="227"/>
      <c r="K279" s="227"/>
    </row>
    <row r="280" spans="2:11" s="8" customFormat="1" ht="12.75" customHeight="1" x14ac:dyDescent="0.3">
      <c r="B280" s="337">
        <v>43886</v>
      </c>
      <c r="C280" s="338">
        <v>0.23</v>
      </c>
      <c r="D280" s="338">
        <v>0.99</v>
      </c>
      <c r="E280" s="338">
        <v>0.21</v>
      </c>
      <c r="F280" s="338">
        <v>-0.51</v>
      </c>
      <c r="H280" s="227"/>
      <c r="I280" s="227"/>
      <c r="J280" s="227"/>
      <c r="K280" s="227"/>
    </row>
    <row r="281" spans="2:11" s="8" customFormat="1" ht="12.75" customHeight="1" x14ac:dyDescent="0.3">
      <c r="B281" s="337">
        <v>43885</v>
      </c>
      <c r="C281" s="338">
        <v>0.22</v>
      </c>
      <c r="D281" s="338">
        <v>0.97</v>
      </c>
      <c r="E281" s="338">
        <v>0.21</v>
      </c>
      <c r="F281" s="338">
        <v>-0.48</v>
      </c>
      <c r="H281" s="227"/>
      <c r="I281" s="227"/>
      <c r="J281" s="227"/>
      <c r="K281" s="227"/>
    </row>
    <row r="282" spans="2:11" s="8" customFormat="1" ht="12.75" customHeight="1" x14ac:dyDescent="0.3">
      <c r="B282" s="337">
        <v>43882</v>
      </c>
      <c r="C282" s="338">
        <v>0.23</v>
      </c>
      <c r="D282" s="338">
        <v>0.91</v>
      </c>
      <c r="E282" s="338">
        <v>0.22</v>
      </c>
      <c r="F282" s="338">
        <v>-0.43</v>
      </c>
      <c r="H282" s="227"/>
      <c r="I282" s="227"/>
      <c r="J282" s="227"/>
      <c r="K282" s="227"/>
    </row>
    <row r="283" spans="2:11" s="8" customFormat="1" ht="12.75" customHeight="1" x14ac:dyDescent="0.3">
      <c r="B283" s="337">
        <v>43881</v>
      </c>
      <c r="C283" s="338">
        <v>0.23</v>
      </c>
      <c r="D283" s="338">
        <v>0.9</v>
      </c>
      <c r="E283" s="338">
        <v>0.22</v>
      </c>
      <c r="F283" s="338">
        <v>-0.45</v>
      </c>
      <c r="H283" s="227"/>
      <c r="I283" s="227"/>
      <c r="J283" s="227"/>
      <c r="K283" s="227"/>
    </row>
    <row r="284" spans="2:11" s="8" customFormat="1" ht="12.75" customHeight="1" x14ac:dyDescent="0.3">
      <c r="B284" s="337">
        <v>43880</v>
      </c>
      <c r="C284" s="338">
        <v>0.27</v>
      </c>
      <c r="D284" s="338">
        <v>0.95</v>
      </c>
      <c r="E284" s="338">
        <v>0.27</v>
      </c>
      <c r="F284" s="338">
        <v>-0.42</v>
      </c>
      <c r="H284" s="227"/>
      <c r="I284" s="227"/>
      <c r="J284" s="227"/>
      <c r="K284" s="227"/>
    </row>
    <row r="285" spans="2:11" s="8" customFormat="1" ht="12.75" customHeight="1" x14ac:dyDescent="0.3">
      <c r="B285" s="337">
        <v>43879</v>
      </c>
      <c r="C285" s="338">
        <v>0.28000000000000003</v>
      </c>
      <c r="D285" s="338">
        <v>0.93</v>
      </c>
      <c r="E285" s="338">
        <v>0.28999999999999998</v>
      </c>
      <c r="F285" s="338">
        <v>-0.41</v>
      </c>
      <c r="H285" s="227"/>
      <c r="I285" s="227"/>
      <c r="J285" s="227"/>
      <c r="K285" s="227"/>
    </row>
    <row r="286" spans="2:11" s="8" customFormat="1" ht="12.75" customHeight="1" x14ac:dyDescent="0.3">
      <c r="B286" s="337">
        <v>43878</v>
      </c>
      <c r="C286" s="338">
        <v>0.28999999999999998</v>
      </c>
      <c r="D286" s="338">
        <v>0.9</v>
      </c>
      <c r="E286" s="338">
        <v>0.28999999999999998</v>
      </c>
      <c r="F286" s="338">
        <v>-0.4</v>
      </c>
      <c r="H286" s="227"/>
      <c r="I286" s="227"/>
      <c r="J286" s="227"/>
      <c r="K286" s="227"/>
    </row>
    <row r="287" spans="2:11" s="8" customFormat="1" ht="12.75" customHeight="1" x14ac:dyDescent="0.3">
      <c r="B287" s="337">
        <v>43875</v>
      </c>
      <c r="C287" s="338">
        <v>0.28999999999999998</v>
      </c>
      <c r="D287" s="338">
        <v>0.92</v>
      </c>
      <c r="E287" s="338">
        <v>0.28999999999999998</v>
      </c>
      <c r="F287" s="338">
        <v>-0.4</v>
      </c>
      <c r="H287" s="227"/>
      <c r="I287" s="227"/>
      <c r="J287" s="227"/>
      <c r="K287" s="227"/>
    </row>
    <row r="288" spans="2:11" s="8" customFormat="1" ht="12.75" customHeight="1" x14ac:dyDescent="0.3">
      <c r="B288" s="337">
        <v>43874</v>
      </c>
      <c r="C288" s="338">
        <v>0.28999999999999998</v>
      </c>
      <c r="D288" s="338">
        <v>0.91</v>
      </c>
      <c r="E288" s="338">
        <v>0.3</v>
      </c>
      <c r="F288" s="338">
        <v>-0.39</v>
      </c>
      <c r="H288" s="227"/>
      <c r="I288" s="227"/>
      <c r="J288" s="227"/>
      <c r="K288" s="227"/>
    </row>
    <row r="289" spans="2:11" s="8" customFormat="1" ht="12.75" customHeight="1" x14ac:dyDescent="0.3">
      <c r="B289" s="337">
        <v>43873</v>
      </c>
      <c r="C289" s="338">
        <v>0.3</v>
      </c>
      <c r="D289" s="338">
        <v>0.91</v>
      </c>
      <c r="E289" s="338">
        <v>0.31</v>
      </c>
      <c r="F289" s="338">
        <v>-0.38</v>
      </c>
      <c r="H289" s="227"/>
      <c r="I289" s="227"/>
      <c r="J289" s="227"/>
      <c r="K289" s="227"/>
    </row>
    <row r="290" spans="2:11" s="8" customFormat="1" ht="12.75" customHeight="1" x14ac:dyDescent="0.3">
      <c r="B290" s="337">
        <v>43872</v>
      </c>
      <c r="C290" s="338">
        <v>0.31</v>
      </c>
      <c r="D290" s="338">
        <v>0.97</v>
      </c>
      <c r="E290" s="338">
        <v>0.27</v>
      </c>
      <c r="F290" s="338">
        <v>-0.39</v>
      </c>
      <c r="H290" s="227"/>
      <c r="I290" s="227"/>
      <c r="J290" s="227"/>
      <c r="K290" s="227"/>
    </row>
    <row r="291" spans="2:11" s="8" customFormat="1" ht="12.75" customHeight="1" x14ac:dyDescent="0.3">
      <c r="B291" s="337">
        <v>43871</v>
      </c>
      <c r="C291" s="338">
        <v>0.28999999999999998</v>
      </c>
      <c r="D291" s="338">
        <v>0.95</v>
      </c>
      <c r="E291" s="338">
        <v>0.26</v>
      </c>
      <c r="F291" s="338">
        <v>-0.41</v>
      </c>
      <c r="H291" s="227"/>
      <c r="I291" s="227"/>
      <c r="J291" s="227"/>
      <c r="K291" s="227"/>
    </row>
    <row r="292" spans="2:11" s="8" customFormat="1" ht="12.75" customHeight="1" x14ac:dyDescent="0.3">
      <c r="B292" s="337">
        <v>43868</v>
      </c>
      <c r="C292" s="338">
        <v>0.31</v>
      </c>
      <c r="D292" s="338">
        <v>0.94</v>
      </c>
      <c r="E292" s="338">
        <v>0.28000000000000003</v>
      </c>
      <c r="F292" s="338">
        <v>-0.39</v>
      </c>
      <c r="H292" s="227"/>
      <c r="I292" s="227"/>
      <c r="J292" s="227"/>
      <c r="K292" s="227"/>
    </row>
    <row r="293" spans="2:11" s="8" customFormat="1" ht="12.75" customHeight="1" x14ac:dyDescent="0.3">
      <c r="B293" s="337">
        <v>43867</v>
      </c>
      <c r="C293" s="338">
        <v>0.33</v>
      </c>
      <c r="D293" s="338">
        <v>0.96</v>
      </c>
      <c r="E293" s="338">
        <v>0.28999999999999998</v>
      </c>
      <c r="F293" s="338">
        <v>-0.37</v>
      </c>
      <c r="H293" s="227"/>
      <c r="I293" s="227"/>
      <c r="J293" s="227"/>
      <c r="K293" s="227"/>
    </row>
    <row r="294" spans="2:11" s="8" customFormat="1" ht="12.75" customHeight="1" x14ac:dyDescent="0.3">
      <c r="B294" s="337">
        <v>43866</v>
      </c>
      <c r="C294" s="338">
        <v>0.34</v>
      </c>
      <c r="D294" s="338">
        <v>0.96</v>
      </c>
      <c r="E294" s="338">
        <v>0.3</v>
      </c>
      <c r="F294" s="338">
        <v>-0.36</v>
      </c>
      <c r="H294" s="227"/>
      <c r="I294" s="227"/>
      <c r="J294" s="227"/>
      <c r="K294" s="227"/>
    </row>
    <row r="295" spans="2:11" s="8" customFormat="1" ht="12.75" customHeight="1" x14ac:dyDescent="0.3">
      <c r="B295" s="337">
        <v>43865</v>
      </c>
      <c r="C295" s="338">
        <v>0.31</v>
      </c>
      <c r="D295" s="338">
        <v>0.95</v>
      </c>
      <c r="E295" s="338">
        <v>0.27</v>
      </c>
      <c r="F295" s="338">
        <v>-0.4</v>
      </c>
      <c r="H295" s="227"/>
      <c r="I295" s="227"/>
      <c r="J295" s="227"/>
      <c r="K295" s="227"/>
    </row>
    <row r="296" spans="2:11" s="8" customFormat="1" ht="12.75" customHeight="1" x14ac:dyDescent="0.3">
      <c r="B296" s="337">
        <v>43864</v>
      </c>
      <c r="C296" s="338">
        <v>0.27</v>
      </c>
      <c r="D296" s="338">
        <v>0.95</v>
      </c>
      <c r="E296" s="338">
        <v>0.24</v>
      </c>
      <c r="F296" s="338">
        <v>-0.44</v>
      </c>
      <c r="H296" s="227"/>
      <c r="I296" s="227"/>
      <c r="J296" s="227"/>
      <c r="K296" s="227"/>
    </row>
    <row r="297" spans="2:11" s="8" customFormat="1" ht="12.75" customHeight="1" x14ac:dyDescent="0.3">
      <c r="B297" s="337">
        <v>43861</v>
      </c>
      <c r="C297" s="338">
        <v>0.26</v>
      </c>
      <c r="D297" s="338">
        <v>0.93</v>
      </c>
      <c r="E297" s="338">
        <v>0.23</v>
      </c>
      <c r="F297" s="338">
        <v>-0.44</v>
      </c>
      <c r="H297" s="227"/>
      <c r="I297" s="227"/>
      <c r="J297" s="227"/>
      <c r="K297" s="227"/>
    </row>
    <row r="298" spans="2:11" s="8" customFormat="1" ht="12.75" customHeight="1" x14ac:dyDescent="0.3">
      <c r="B298" s="337">
        <v>43860</v>
      </c>
      <c r="C298" s="338">
        <v>0.28000000000000003</v>
      </c>
      <c r="D298" s="338">
        <v>0.94</v>
      </c>
      <c r="E298" s="338">
        <v>0.27</v>
      </c>
      <c r="F298" s="338">
        <v>-0.41</v>
      </c>
      <c r="H298" s="227"/>
      <c r="I298" s="227"/>
      <c r="J298" s="227"/>
      <c r="K298" s="227"/>
    </row>
    <row r="299" spans="2:11" s="8" customFormat="1" ht="12.75" customHeight="1" x14ac:dyDescent="0.3">
      <c r="B299" s="337">
        <v>43859</v>
      </c>
      <c r="C299" s="338">
        <v>0.31</v>
      </c>
      <c r="D299" s="338">
        <v>0.95</v>
      </c>
      <c r="E299" s="338">
        <v>0.3</v>
      </c>
      <c r="F299" s="338">
        <v>-0.38</v>
      </c>
      <c r="H299" s="227"/>
      <c r="I299" s="227"/>
      <c r="J299" s="227"/>
      <c r="K299" s="227"/>
    </row>
    <row r="300" spans="2:11" s="8" customFormat="1" ht="12.75" customHeight="1" x14ac:dyDescent="0.3">
      <c r="B300" s="337">
        <v>43858</v>
      </c>
      <c r="C300" s="338">
        <v>0.34</v>
      </c>
      <c r="D300" s="338">
        <v>1.03</v>
      </c>
      <c r="E300" s="338">
        <v>0.31</v>
      </c>
      <c r="F300" s="338">
        <v>-0.34</v>
      </c>
      <c r="H300" s="227"/>
      <c r="I300" s="227"/>
      <c r="J300" s="227"/>
      <c r="K300" s="227"/>
    </row>
    <row r="301" spans="2:11" s="8" customFormat="1" ht="12.75" customHeight="1" x14ac:dyDescent="0.3">
      <c r="B301" s="337">
        <v>43857</v>
      </c>
      <c r="C301" s="338">
        <v>0.3</v>
      </c>
      <c r="D301" s="338">
        <v>1.04</v>
      </c>
      <c r="E301" s="338">
        <v>0.28000000000000003</v>
      </c>
      <c r="F301" s="338">
        <v>-0.39</v>
      </c>
      <c r="H301" s="227"/>
      <c r="I301" s="227"/>
      <c r="J301" s="227"/>
      <c r="K301" s="227"/>
    </row>
    <row r="302" spans="2:11" s="8" customFormat="1" ht="12.75" customHeight="1" x14ac:dyDescent="0.3">
      <c r="B302" s="337">
        <v>43854</v>
      </c>
      <c r="C302" s="338">
        <v>0.37</v>
      </c>
      <c r="D302" s="338">
        <v>1.23</v>
      </c>
      <c r="E302" s="338">
        <v>0.34</v>
      </c>
      <c r="F302" s="338">
        <v>-0.34</v>
      </c>
      <c r="H302" s="227"/>
      <c r="I302" s="227"/>
      <c r="J302" s="227"/>
      <c r="K302" s="227"/>
    </row>
    <row r="303" spans="2:11" s="8" customFormat="1" ht="12.75" customHeight="1" x14ac:dyDescent="0.3">
      <c r="B303" s="337">
        <v>43853</v>
      </c>
      <c r="C303" s="338">
        <v>0.4</v>
      </c>
      <c r="D303" s="338">
        <v>1.25</v>
      </c>
      <c r="E303" s="338">
        <v>0.36</v>
      </c>
      <c r="F303" s="338">
        <v>-0.31</v>
      </c>
      <c r="H303" s="227"/>
      <c r="I303" s="227"/>
      <c r="J303" s="227"/>
      <c r="K303" s="227"/>
    </row>
    <row r="304" spans="2:11" s="8" customFormat="1" ht="12.75" customHeight="1" x14ac:dyDescent="0.3">
      <c r="B304" s="337">
        <v>43852</v>
      </c>
      <c r="C304" s="338">
        <v>0.45</v>
      </c>
      <c r="D304" s="338">
        <v>1.35</v>
      </c>
      <c r="E304" s="338">
        <v>0.41</v>
      </c>
      <c r="F304" s="338">
        <v>-0.26</v>
      </c>
      <c r="H304" s="227"/>
      <c r="I304" s="227"/>
      <c r="J304" s="227"/>
      <c r="K304" s="227"/>
    </row>
    <row r="305" spans="2:11" s="8" customFormat="1" ht="12.75" customHeight="1" x14ac:dyDescent="0.3">
      <c r="B305" s="337">
        <v>43851</v>
      </c>
      <c r="C305" s="338">
        <v>0.48</v>
      </c>
      <c r="D305" s="338">
        <v>1.37</v>
      </c>
      <c r="E305" s="338">
        <v>0.43</v>
      </c>
      <c r="F305" s="338">
        <v>-0.23</v>
      </c>
      <c r="H305" s="227"/>
      <c r="I305" s="227"/>
      <c r="J305" s="227"/>
      <c r="K305" s="227"/>
    </row>
    <row r="306" spans="2:11" s="8" customFormat="1" ht="12.75" customHeight="1" x14ac:dyDescent="0.3">
      <c r="B306" s="337">
        <v>43850</v>
      </c>
      <c r="C306" s="338">
        <v>0.48</v>
      </c>
      <c r="D306" s="338">
        <v>1.35</v>
      </c>
      <c r="E306" s="338">
        <v>0.44</v>
      </c>
      <c r="F306" s="338">
        <v>-0.22</v>
      </c>
      <c r="H306" s="227"/>
      <c r="I306" s="227"/>
      <c r="J306" s="227"/>
      <c r="K306" s="227"/>
    </row>
    <row r="307" spans="2:11" s="8" customFormat="1" ht="12.75" customHeight="1" x14ac:dyDescent="0.3">
      <c r="B307" s="337">
        <v>43847</v>
      </c>
      <c r="C307" s="338">
        <v>0.49</v>
      </c>
      <c r="D307" s="338">
        <v>1.37</v>
      </c>
      <c r="E307" s="338">
        <v>0.46</v>
      </c>
      <c r="F307" s="338">
        <v>-0.22</v>
      </c>
      <c r="H307" s="227"/>
      <c r="I307" s="227"/>
      <c r="J307" s="227"/>
      <c r="K307" s="227"/>
    </row>
    <row r="308" spans="2:11" s="8" customFormat="1" ht="12.75" customHeight="1" x14ac:dyDescent="0.3">
      <c r="B308" s="337">
        <v>43846</v>
      </c>
      <c r="C308" s="338">
        <v>0.51</v>
      </c>
      <c r="D308" s="338">
        <v>1.43</v>
      </c>
      <c r="E308" s="338">
        <v>0.46</v>
      </c>
      <c r="F308" s="338">
        <v>-0.22</v>
      </c>
      <c r="H308" s="227"/>
      <c r="I308" s="227"/>
      <c r="J308" s="227"/>
      <c r="K308" s="227"/>
    </row>
    <row r="309" spans="2:11" s="8" customFormat="1" ht="12.75" customHeight="1" x14ac:dyDescent="0.3">
      <c r="B309" s="337">
        <v>43845</v>
      </c>
      <c r="C309" s="338">
        <v>0.5</v>
      </c>
      <c r="D309" s="338">
        <v>1.4</v>
      </c>
      <c r="E309" s="338">
        <v>0.45</v>
      </c>
      <c r="F309" s="338">
        <v>-0.2</v>
      </c>
      <c r="H309" s="227"/>
      <c r="I309" s="227"/>
      <c r="J309" s="227"/>
      <c r="K309" s="227"/>
    </row>
    <row r="310" spans="2:11" s="8" customFormat="1" ht="12.75" customHeight="1" x14ac:dyDescent="0.3">
      <c r="B310" s="337">
        <v>43844</v>
      </c>
      <c r="C310" s="338">
        <v>0.42</v>
      </c>
      <c r="D310" s="338">
        <v>1.39</v>
      </c>
      <c r="E310" s="338">
        <v>0.48</v>
      </c>
      <c r="F310" s="338">
        <v>-0.17</v>
      </c>
      <c r="H310" s="227"/>
      <c r="I310" s="227"/>
      <c r="J310" s="227"/>
      <c r="K310" s="227"/>
    </row>
    <row r="311" spans="2:11" s="8" customFormat="1" ht="12.75" customHeight="1" x14ac:dyDescent="0.3">
      <c r="B311" s="337">
        <v>43843</v>
      </c>
      <c r="C311" s="338">
        <v>0.43</v>
      </c>
      <c r="D311" s="338">
        <v>1.37</v>
      </c>
      <c r="E311" s="338">
        <v>0.48</v>
      </c>
      <c r="F311" s="338">
        <v>-0.16</v>
      </c>
      <c r="H311" s="227"/>
      <c r="I311" s="227"/>
      <c r="J311" s="227"/>
      <c r="K311" s="227"/>
    </row>
    <row r="312" spans="2:11" s="8" customFormat="1" ht="12.75" customHeight="1" x14ac:dyDescent="0.3">
      <c r="B312" s="337">
        <v>43840</v>
      </c>
      <c r="C312" s="338">
        <v>0.39</v>
      </c>
      <c r="D312" s="338">
        <v>1.32</v>
      </c>
      <c r="E312" s="338">
        <v>0.44</v>
      </c>
      <c r="F312" s="338">
        <v>-0.2</v>
      </c>
      <c r="H312" s="227"/>
      <c r="I312" s="227"/>
      <c r="J312" s="227"/>
      <c r="K312" s="227"/>
    </row>
    <row r="313" spans="2:11" s="8" customFormat="1" ht="12.75" customHeight="1" x14ac:dyDescent="0.3">
      <c r="B313" s="337">
        <v>43839</v>
      </c>
      <c r="C313" s="338">
        <v>0.4</v>
      </c>
      <c r="D313" s="338">
        <v>1.38</v>
      </c>
      <c r="E313" s="338">
        <v>0.45</v>
      </c>
      <c r="F313" s="338">
        <v>-0.18</v>
      </c>
      <c r="H313" s="227"/>
      <c r="I313" s="227"/>
      <c r="J313" s="227"/>
      <c r="K313" s="227"/>
    </row>
    <row r="314" spans="2:11" s="8" customFormat="1" ht="12.75" customHeight="1" x14ac:dyDescent="0.3">
      <c r="B314" s="337">
        <v>43838</v>
      </c>
      <c r="C314" s="338">
        <v>0.39</v>
      </c>
      <c r="D314" s="338">
        <v>1.41</v>
      </c>
      <c r="E314" s="338">
        <v>0.43</v>
      </c>
      <c r="F314" s="338">
        <v>-0.21</v>
      </c>
      <c r="H314" s="227"/>
      <c r="I314" s="227"/>
      <c r="J314" s="227"/>
      <c r="K314" s="227"/>
    </row>
    <row r="315" spans="2:11" s="8" customFormat="1" ht="12.75" customHeight="1" x14ac:dyDescent="0.3">
      <c r="B315" s="337">
        <v>43837</v>
      </c>
      <c r="C315" s="338">
        <v>0.36</v>
      </c>
      <c r="D315" s="338">
        <v>1.37</v>
      </c>
      <c r="E315" s="338">
        <v>0.39</v>
      </c>
      <c r="F315" s="338">
        <v>-0.28999999999999998</v>
      </c>
      <c r="H315" s="227"/>
      <c r="I315" s="227"/>
      <c r="J315" s="227"/>
      <c r="K315" s="227"/>
    </row>
    <row r="316" spans="2:11" s="8" customFormat="1" ht="12.75" customHeight="1" x14ac:dyDescent="0.3">
      <c r="B316" s="337">
        <v>43836</v>
      </c>
      <c r="C316" s="338">
        <v>0.37</v>
      </c>
      <c r="D316" s="338">
        <v>1.36</v>
      </c>
      <c r="E316" s="338">
        <v>0.39</v>
      </c>
      <c r="F316" s="338">
        <v>-0.28999999999999998</v>
      </c>
      <c r="H316" s="227"/>
      <c r="I316" s="227"/>
      <c r="J316" s="227"/>
      <c r="K316" s="227"/>
    </row>
    <row r="317" spans="2:11" s="8" customFormat="1" ht="12.75" customHeight="1" x14ac:dyDescent="0.3">
      <c r="B317" s="337">
        <v>43833</v>
      </c>
      <c r="C317" s="338">
        <v>0.35</v>
      </c>
      <c r="D317" s="338">
        <v>1.34</v>
      </c>
      <c r="E317" s="338">
        <v>0.38</v>
      </c>
      <c r="F317" s="338">
        <v>-0.28000000000000003</v>
      </c>
      <c r="H317" s="227"/>
      <c r="I317" s="227"/>
      <c r="J317" s="227"/>
      <c r="K317" s="227"/>
    </row>
    <row r="318" spans="2:11" s="8" customFormat="1" ht="12.75" customHeight="1" x14ac:dyDescent="0.3">
      <c r="B318" s="337">
        <v>43832</v>
      </c>
      <c r="C318" s="338">
        <v>0.41</v>
      </c>
      <c r="D318" s="338">
        <v>1.41</v>
      </c>
      <c r="E318" s="338">
        <v>0.44</v>
      </c>
      <c r="F318" s="338">
        <v>-0.23</v>
      </c>
      <c r="H318" s="227"/>
      <c r="I318" s="227"/>
      <c r="J318" s="227"/>
      <c r="K318" s="227"/>
    </row>
    <row r="319" spans="2:11" s="8" customFormat="1" ht="12.75" customHeight="1" x14ac:dyDescent="0.3">
      <c r="B319" s="337">
        <v>43829</v>
      </c>
      <c r="C319" s="338">
        <v>0.43</v>
      </c>
      <c r="D319" s="338">
        <v>1.41</v>
      </c>
      <c r="E319" s="338">
        <v>0.46</v>
      </c>
      <c r="F319" s="338">
        <v>-0.19</v>
      </c>
      <c r="H319" s="227"/>
      <c r="I319" s="227"/>
      <c r="J319" s="227"/>
      <c r="K319" s="227"/>
    </row>
    <row r="320" spans="2:11" s="8" customFormat="1" ht="12.75" customHeight="1" x14ac:dyDescent="0.3">
      <c r="B320" s="337">
        <v>43826</v>
      </c>
      <c r="C320" s="338">
        <v>0.37</v>
      </c>
      <c r="D320" s="338">
        <v>1.38</v>
      </c>
      <c r="E320" s="338">
        <v>0.4</v>
      </c>
      <c r="F320" s="338">
        <v>-0.26</v>
      </c>
      <c r="H320" s="227"/>
      <c r="I320" s="227"/>
      <c r="J320" s="227"/>
      <c r="K320" s="227"/>
    </row>
    <row r="321" spans="2:11" s="8" customFormat="1" ht="12.75" customHeight="1" x14ac:dyDescent="0.3">
      <c r="B321" s="337">
        <v>43822</v>
      </c>
      <c r="C321" s="338">
        <v>0.4</v>
      </c>
      <c r="D321" s="338">
        <v>1.43</v>
      </c>
      <c r="E321" s="338">
        <v>0.43</v>
      </c>
      <c r="F321" s="338">
        <v>-0.25</v>
      </c>
      <c r="H321" s="227"/>
      <c r="I321" s="227"/>
      <c r="J321" s="227"/>
      <c r="K321" s="227"/>
    </row>
    <row r="322" spans="2:11" s="8" customFormat="1" ht="12.75" customHeight="1" x14ac:dyDescent="0.3">
      <c r="B322" s="337">
        <v>43819</v>
      </c>
      <c r="C322" s="338">
        <v>0.41</v>
      </c>
      <c r="D322" s="338">
        <v>1.4</v>
      </c>
      <c r="E322" s="338">
        <v>0.44</v>
      </c>
      <c r="F322" s="338">
        <v>-0.25</v>
      </c>
      <c r="H322" s="227"/>
      <c r="I322" s="227"/>
      <c r="J322" s="227"/>
      <c r="K322" s="227"/>
    </row>
    <row r="323" spans="2:11" s="8" customFormat="1" ht="12.75" customHeight="1" x14ac:dyDescent="0.3">
      <c r="B323" s="337">
        <v>43818</v>
      </c>
      <c r="C323" s="338">
        <v>0.4</v>
      </c>
      <c r="D323" s="338">
        <v>1.38</v>
      </c>
      <c r="E323" s="338">
        <v>0.44</v>
      </c>
      <c r="F323" s="338">
        <v>-0.24</v>
      </c>
      <c r="H323" s="227"/>
      <c r="I323" s="227"/>
      <c r="J323" s="227"/>
      <c r="K323" s="227"/>
    </row>
    <row r="324" spans="2:11" s="8" customFormat="1" ht="12.75" customHeight="1" x14ac:dyDescent="0.3">
      <c r="B324" s="337">
        <v>43817</v>
      </c>
      <c r="C324" s="338">
        <v>0.39</v>
      </c>
      <c r="D324" s="338">
        <v>1.34</v>
      </c>
      <c r="E324" s="338">
        <v>0.43</v>
      </c>
      <c r="F324" s="338">
        <v>-0.25</v>
      </c>
      <c r="H324" s="227"/>
      <c r="I324" s="227"/>
      <c r="J324" s="227"/>
      <c r="K324" s="227"/>
    </row>
    <row r="325" spans="2:11" s="8" customFormat="1" ht="12.75" customHeight="1" x14ac:dyDescent="0.3">
      <c r="B325" s="337">
        <v>43816</v>
      </c>
      <c r="C325" s="338">
        <v>0.35</v>
      </c>
      <c r="D325" s="338">
        <v>1.27</v>
      </c>
      <c r="E325" s="338">
        <v>0.39</v>
      </c>
      <c r="F325" s="338">
        <v>-0.3</v>
      </c>
      <c r="H325" s="227"/>
      <c r="I325" s="227"/>
      <c r="J325" s="227"/>
      <c r="K325" s="227"/>
    </row>
    <row r="326" spans="2:11" s="8" customFormat="1" ht="12.75" customHeight="1" x14ac:dyDescent="0.3">
      <c r="B326" s="337">
        <v>43815</v>
      </c>
      <c r="C326" s="338">
        <v>0.38</v>
      </c>
      <c r="D326" s="338">
        <v>1.29</v>
      </c>
      <c r="E326" s="338">
        <v>0.42</v>
      </c>
      <c r="F326" s="338">
        <v>-0.28000000000000003</v>
      </c>
      <c r="H326" s="227"/>
      <c r="I326" s="227"/>
      <c r="J326" s="227"/>
      <c r="K326" s="227"/>
    </row>
    <row r="327" spans="2:11" s="8" customFormat="1" ht="12.75" customHeight="1" x14ac:dyDescent="0.3">
      <c r="B327" s="337">
        <v>43812</v>
      </c>
      <c r="C327" s="338">
        <v>0.37</v>
      </c>
      <c r="D327" s="338">
        <v>1.26</v>
      </c>
      <c r="E327" s="338">
        <v>0.41</v>
      </c>
      <c r="F327" s="338">
        <v>-0.28999999999999998</v>
      </c>
      <c r="H327" s="227"/>
      <c r="I327" s="227"/>
      <c r="J327" s="227"/>
      <c r="K327" s="227"/>
    </row>
    <row r="328" spans="2:11" s="8" customFormat="1" ht="12.75" customHeight="1" x14ac:dyDescent="0.3">
      <c r="B328" s="337">
        <v>43811</v>
      </c>
      <c r="C328" s="338">
        <v>0.4</v>
      </c>
      <c r="D328" s="338">
        <v>1.23</v>
      </c>
      <c r="E328" s="338">
        <v>0.45</v>
      </c>
      <c r="F328" s="338">
        <v>-0.27</v>
      </c>
      <c r="H328" s="227"/>
      <c r="I328" s="227"/>
      <c r="J328" s="227"/>
      <c r="K328" s="227"/>
    </row>
    <row r="329" spans="2:11" s="8" customFormat="1" ht="12.75" customHeight="1" x14ac:dyDescent="0.3">
      <c r="B329" s="337">
        <v>43810</v>
      </c>
      <c r="C329" s="338">
        <v>0.35</v>
      </c>
      <c r="D329" s="338">
        <v>1.2</v>
      </c>
      <c r="E329" s="338">
        <v>0.41</v>
      </c>
      <c r="F329" s="338">
        <v>-0.32</v>
      </c>
      <c r="H329" s="227"/>
      <c r="I329" s="227"/>
      <c r="J329" s="227"/>
      <c r="K329" s="227"/>
    </row>
    <row r="330" spans="2:11" s="8" customFormat="1" ht="12.75" customHeight="1" x14ac:dyDescent="0.3">
      <c r="B330" s="337">
        <v>43809</v>
      </c>
      <c r="C330" s="338">
        <v>0.39</v>
      </c>
      <c r="D330" s="338">
        <v>1.24</v>
      </c>
      <c r="E330" s="338">
        <v>0.46</v>
      </c>
      <c r="F330" s="338">
        <v>-0.3</v>
      </c>
      <c r="H330" s="227"/>
      <c r="I330" s="227"/>
      <c r="J330" s="227"/>
      <c r="K330" s="227"/>
    </row>
    <row r="331" spans="2:11" s="8" customFormat="1" ht="12.75" customHeight="1" x14ac:dyDescent="0.3">
      <c r="B331" s="337">
        <v>43808</v>
      </c>
      <c r="C331" s="338">
        <v>0.39</v>
      </c>
      <c r="D331" s="338">
        <v>1.27</v>
      </c>
      <c r="E331" s="338">
        <v>0.45</v>
      </c>
      <c r="F331" s="338">
        <v>-0.31</v>
      </c>
      <c r="H331" s="227"/>
      <c r="I331" s="227"/>
      <c r="J331" s="227"/>
      <c r="K331" s="227"/>
    </row>
    <row r="332" spans="2:11" s="8" customFormat="1" ht="12.75" customHeight="1" x14ac:dyDescent="0.3">
      <c r="B332" s="337">
        <v>43805</v>
      </c>
      <c r="C332" s="338">
        <v>0.42</v>
      </c>
      <c r="D332" s="338">
        <v>1.35</v>
      </c>
      <c r="E332" s="338">
        <v>0.49</v>
      </c>
      <c r="F332" s="338">
        <v>-0.28999999999999998</v>
      </c>
      <c r="H332" s="227"/>
      <c r="I332" s="227"/>
      <c r="J332" s="227"/>
      <c r="K332" s="227"/>
    </row>
    <row r="333" spans="2:11" s="8" customFormat="1" ht="12.75" customHeight="1" x14ac:dyDescent="0.3">
      <c r="B333" s="337">
        <v>43804</v>
      </c>
      <c r="C333" s="338">
        <v>0.42</v>
      </c>
      <c r="D333" s="338">
        <v>1.37</v>
      </c>
      <c r="E333" s="338">
        <v>0.49</v>
      </c>
      <c r="F333" s="338">
        <v>-0.3</v>
      </c>
      <c r="H333" s="227"/>
      <c r="I333" s="227"/>
      <c r="J333" s="227"/>
      <c r="K333" s="227"/>
    </row>
    <row r="334" spans="2:11" s="8" customFormat="1" ht="12.75" customHeight="1" x14ac:dyDescent="0.3">
      <c r="B334" s="337">
        <v>43803</v>
      </c>
      <c r="C334" s="338">
        <v>0.37</v>
      </c>
      <c r="D334" s="338">
        <v>1.29</v>
      </c>
      <c r="E334" s="338">
        <v>0.44</v>
      </c>
      <c r="F334" s="338">
        <v>-0.32</v>
      </c>
      <c r="H334" s="227"/>
      <c r="I334" s="227"/>
      <c r="J334" s="227"/>
      <c r="K334" s="227"/>
    </row>
    <row r="335" spans="2:11" s="8" customFormat="1" ht="12.75" customHeight="1" x14ac:dyDescent="0.3">
      <c r="B335" s="337">
        <v>43802</v>
      </c>
      <c r="C335" s="338">
        <v>0.36</v>
      </c>
      <c r="D335" s="338">
        <v>1.28</v>
      </c>
      <c r="E335" s="338">
        <v>0.41</v>
      </c>
      <c r="F335" s="338">
        <v>-0.35</v>
      </c>
      <c r="H335" s="227"/>
      <c r="I335" s="227"/>
      <c r="J335" s="227"/>
      <c r="K335" s="227"/>
    </row>
    <row r="336" spans="2:11" s="8" customFormat="1" ht="12.75" customHeight="1" x14ac:dyDescent="0.3">
      <c r="B336" s="337">
        <v>43801</v>
      </c>
      <c r="C336" s="338">
        <v>0.46</v>
      </c>
      <c r="D336" s="338">
        <v>1.35</v>
      </c>
      <c r="E336" s="338">
        <v>0.49</v>
      </c>
      <c r="F336" s="338">
        <v>-0.28000000000000003</v>
      </c>
      <c r="H336" s="227"/>
      <c r="I336" s="227"/>
      <c r="J336" s="227"/>
      <c r="K336" s="227"/>
    </row>
    <row r="337" spans="2:11" s="8" customFormat="1" ht="12.75" customHeight="1" x14ac:dyDescent="0.3">
      <c r="B337" s="337">
        <v>43798</v>
      </c>
      <c r="C337" s="338">
        <v>0.4</v>
      </c>
      <c r="D337" s="338">
        <v>1.23</v>
      </c>
      <c r="E337" s="338">
        <v>0.41</v>
      </c>
      <c r="F337" s="338">
        <v>-0.36</v>
      </c>
      <c r="H337" s="227"/>
      <c r="I337" s="227"/>
      <c r="J337" s="227"/>
      <c r="K337" s="227"/>
    </row>
    <row r="338" spans="2:11" s="8" customFormat="1" ht="12.75" customHeight="1" x14ac:dyDescent="0.3">
      <c r="B338" s="337">
        <v>43797</v>
      </c>
      <c r="C338" s="338">
        <v>0.4</v>
      </c>
      <c r="D338" s="338">
        <v>1.23</v>
      </c>
      <c r="E338" s="338">
        <v>0.41</v>
      </c>
      <c r="F338" s="338">
        <v>-0.36</v>
      </c>
      <c r="H338" s="227"/>
      <c r="I338" s="227"/>
      <c r="J338" s="227"/>
      <c r="K338" s="227"/>
    </row>
    <row r="339" spans="2:11" s="8" customFormat="1" ht="12.75" customHeight="1" x14ac:dyDescent="0.3">
      <c r="B339" s="337">
        <v>43796</v>
      </c>
      <c r="C339" s="338">
        <v>0.38</v>
      </c>
      <c r="D339" s="338">
        <v>1.21</v>
      </c>
      <c r="E339" s="338">
        <v>0.39</v>
      </c>
      <c r="F339" s="338">
        <v>-0.37</v>
      </c>
      <c r="H339" s="227"/>
      <c r="I339" s="227"/>
      <c r="J339" s="227"/>
      <c r="K339" s="227"/>
    </row>
    <row r="340" spans="2:11" s="8" customFormat="1" ht="12.75" customHeight="1" x14ac:dyDescent="0.3">
      <c r="B340" s="337">
        <v>43795</v>
      </c>
      <c r="C340" s="338">
        <v>0.37</v>
      </c>
      <c r="D340" s="338">
        <v>1.17</v>
      </c>
      <c r="E340" s="338">
        <v>0.39</v>
      </c>
      <c r="F340" s="338">
        <v>-0.37</v>
      </c>
      <c r="H340" s="227"/>
      <c r="I340" s="227"/>
      <c r="J340" s="227"/>
      <c r="K340" s="227"/>
    </row>
    <row r="341" spans="2:11" s="8" customFormat="1" ht="12.75" customHeight="1" x14ac:dyDescent="0.3">
      <c r="B341" s="337">
        <v>43794</v>
      </c>
      <c r="C341" s="338">
        <v>0.37</v>
      </c>
      <c r="D341" s="338">
        <v>1.1599999999999999</v>
      </c>
      <c r="E341" s="338">
        <v>0.41</v>
      </c>
      <c r="F341" s="338">
        <v>-0.35</v>
      </c>
      <c r="H341" s="227"/>
      <c r="I341" s="227"/>
      <c r="J341" s="227"/>
      <c r="K341" s="227"/>
    </row>
    <row r="342" spans="2:11" s="8" customFormat="1" ht="12.75" customHeight="1" x14ac:dyDescent="0.3">
      <c r="B342" s="337">
        <v>43791</v>
      </c>
      <c r="C342" s="338">
        <v>0.4</v>
      </c>
      <c r="D342" s="338">
        <v>1.18</v>
      </c>
      <c r="E342" s="338">
        <v>0.41</v>
      </c>
      <c r="F342" s="338">
        <v>-0.36</v>
      </c>
      <c r="H342" s="227"/>
      <c r="I342" s="227"/>
      <c r="J342" s="227"/>
      <c r="K342" s="227"/>
    </row>
    <row r="343" spans="2:11" s="8" customFormat="1" ht="12.75" customHeight="1" x14ac:dyDescent="0.3">
      <c r="B343" s="337">
        <v>43790</v>
      </c>
      <c r="C343" s="338">
        <v>0.42</v>
      </c>
      <c r="D343" s="338">
        <v>1.18</v>
      </c>
      <c r="E343" s="338">
        <v>0.45</v>
      </c>
      <c r="F343" s="338">
        <v>-0.33</v>
      </c>
      <c r="H343" s="227"/>
      <c r="I343" s="227"/>
      <c r="J343" s="227"/>
      <c r="K343" s="227"/>
    </row>
    <row r="344" spans="2:11" s="8" customFormat="1" ht="12.75" customHeight="1" x14ac:dyDescent="0.3">
      <c r="B344" s="337">
        <v>43789</v>
      </c>
      <c r="C344" s="338">
        <v>0.38</v>
      </c>
      <c r="D344" s="338">
        <v>1.2</v>
      </c>
      <c r="E344" s="338">
        <v>0.42</v>
      </c>
      <c r="F344" s="338">
        <v>-0.35</v>
      </c>
      <c r="H344" s="227"/>
      <c r="I344" s="227"/>
      <c r="J344" s="227"/>
      <c r="K344" s="227"/>
    </row>
    <row r="345" spans="2:11" s="8" customFormat="1" ht="12.75" customHeight="1" x14ac:dyDescent="0.3">
      <c r="B345" s="337">
        <v>43788</v>
      </c>
      <c r="C345" s="338">
        <v>0.37</v>
      </c>
      <c r="D345" s="338">
        <v>1.24</v>
      </c>
      <c r="E345" s="338">
        <v>0.43</v>
      </c>
      <c r="F345" s="338">
        <v>-0.34</v>
      </c>
      <c r="H345" s="227"/>
      <c r="I345" s="227"/>
      <c r="J345" s="227"/>
      <c r="K345" s="227"/>
    </row>
    <row r="346" spans="2:11" s="8" customFormat="1" ht="12.75" customHeight="1" x14ac:dyDescent="0.3">
      <c r="B346" s="337">
        <v>43787</v>
      </c>
      <c r="C346" s="338">
        <v>0.34</v>
      </c>
      <c r="D346" s="338">
        <v>1.21</v>
      </c>
      <c r="E346" s="338">
        <v>0.41</v>
      </c>
      <c r="F346" s="338">
        <v>-0.34</v>
      </c>
      <c r="H346" s="227"/>
      <c r="I346" s="227"/>
      <c r="J346" s="227"/>
      <c r="K346" s="227"/>
    </row>
    <row r="347" spans="2:11" s="8" customFormat="1" ht="12.75" customHeight="1" x14ac:dyDescent="0.3">
      <c r="B347" s="337">
        <v>43784</v>
      </c>
      <c r="C347" s="338">
        <v>0.37</v>
      </c>
      <c r="D347" s="338">
        <v>1.23</v>
      </c>
      <c r="E347" s="338">
        <v>0.44</v>
      </c>
      <c r="F347" s="338">
        <v>-0.34</v>
      </c>
      <c r="H347" s="227"/>
      <c r="I347" s="227"/>
      <c r="J347" s="227"/>
      <c r="K347" s="227"/>
    </row>
    <row r="348" spans="2:11" s="8" customFormat="1" ht="12.75" customHeight="1" x14ac:dyDescent="0.3">
      <c r="B348" s="337">
        <v>43783</v>
      </c>
      <c r="C348" s="338">
        <v>0.38</v>
      </c>
      <c r="D348" s="338">
        <v>1.32</v>
      </c>
      <c r="E348" s="338">
        <v>0.45</v>
      </c>
      <c r="F348" s="338">
        <v>-0.35</v>
      </c>
      <c r="H348" s="227"/>
      <c r="I348" s="227"/>
      <c r="J348" s="227"/>
      <c r="K348" s="227"/>
    </row>
    <row r="349" spans="2:11" s="8" customFormat="1" ht="12.75" customHeight="1" x14ac:dyDescent="0.3">
      <c r="B349" s="337">
        <v>43782</v>
      </c>
      <c r="C349" s="338">
        <v>0.36</v>
      </c>
      <c r="D349" s="338">
        <v>1.24</v>
      </c>
      <c r="E349" s="338">
        <v>0.45</v>
      </c>
      <c r="F349" s="338">
        <v>-0.3</v>
      </c>
      <c r="H349" s="227"/>
      <c r="I349" s="227"/>
      <c r="J349" s="227"/>
      <c r="K349" s="227"/>
    </row>
    <row r="350" spans="2:11" s="8" customFormat="1" ht="12.75" customHeight="1" x14ac:dyDescent="0.3">
      <c r="B350" s="337">
        <v>43781</v>
      </c>
      <c r="C350" s="338">
        <v>0.36</v>
      </c>
      <c r="D350" s="338">
        <v>1.22</v>
      </c>
      <c r="E350" s="338">
        <v>0.44</v>
      </c>
      <c r="F350" s="338">
        <v>-0.25</v>
      </c>
      <c r="H350" s="227"/>
      <c r="I350" s="227"/>
      <c r="J350" s="227"/>
      <c r="K350" s="227"/>
    </row>
    <row r="351" spans="2:11" s="8" customFormat="1" ht="12.75" customHeight="1" x14ac:dyDescent="0.3">
      <c r="B351" s="337">
        <v>43780</v>
      </c>
      <c r="C351" s="338">
        <v>0.35</v>
      </c>
      <c r="D351" s="338">
        <v>1.26</v>
      </c>
      <c r="E351" s="338">
        <v>0.43</v>
      </c>
      <c r="F351" s="338">
        <v>-0.25</v>
      </c>
      <c r="H351" s="227"/>
      <c r="I351" s="227"/>
      <c r="J351" s="227"/>
      <c r="K351" s="227"/>
    </row>
    <row r="352" spans="2:11" s="8" customFormat="1" ht="12.75" customHeight="1" x14ac:dyDescent="0.3">
      <c r="B352" s="337">
        <v>43777</v>
      </c>
      <c r="C352" s="338">
        <v>0.32</v>
      </c>
      <c r="D352" s="338">
        <v>1.19</v>
      </c>
      <c r="E352" s="338">
        <v>0.38</v>
      </c>
      <c r="F352" s="338">
        <v>-0.26</v>
      </c>
      <c r="H352" s="227"/>
      <c r="I352" s="227"/>
      <c r="J352" s="227"/>
      <c r="K352" s="227"/>
    </row>
    <row r="353" spans="2:11" s="8" customFormat="1" ht="12.75" customHeight="1" x14ac:dyDescent="0.3">
      <c r="B353" s="337">
        <v>43776</v>
      </c>
      <c r="C353" s="338">
        <v>0.3</v>
      </c>
      <c r="D353" s="338">
        <v>1.1599999999999999</v>
      </c>
      <c r="E353" s="338">
        <v>0.38</v>
      </c>
      <c r="F353" s="338">
        <v>-0.24</v>
      </c>
      <c r="H353" s="227"/>
      <c r="I353" s="227"/>
      <c r="J353" s="227"/>
      <c r="K353" s="227"/>
    </row>
    <row r="354" spans="2:11" s="8" customFormat="1" ht="12.75" customHeight="1" x14ac:dyDescent="0.3">
      <c r="B354" s="337">
        <v>43775</v>
      </c>
      <c r="C354" s="338">
        <v>0.22</v>
      </c>
      <c r="D354" s="338">
        <v>1</v>
      </c>
      <c r="E354" s="338">
        <v>0.28999999999999998</v>
      </c>
      <c r="F354" s="338">
        <v>-0.34</v>
      </c>
      <c r="H354" s="227"/>
      <c r="I354" s="227"/>
      <c r="J354" s="227"/>
      <c r="K354" s="227"/>
    </row>
    <row r="355" spans="2:11" s="8" customFormat="1" ht="12.75" customHeight="1" x14ac:dyDescent="0.3">
      <c r="B355" s="337">
        <v>43774</v>
      </c>
      <c r="C355" s="338">
        <v>0.25</v>
      </c>
      <c r="D355" s="338">
        <v>1.03</v>
      </c>
      <c r="E355" s="338">
        <v>0.33</v>
      </c>
      <c r="F355" s="338">
        <v>-0.31</v>
      </c>
      <c r="H355" s="227"/>
      <c r="I355" s="227"/>
      <c r="J355" s="227"/>
      <c r="K355" s="227"/>
    </row>
    <row r="356" spans="2:11" s="8" customFormat="1" ht="12.75" customHeight="1" x14ac:dyDescent="0.3">
      <c r="B356" s="337">
        <v>43773</v>
      </c>
      <c r="C356" s="338">
        <v>0.23</v>
      </c>
      <c r="D356" s="338">
        <v>0.99</v>
      </c>
      <c r="E356" s="338">
        <v>0.31</v>
      </c>
      <c r="F356" s="338">
        <v>-0.35</v>
      </c>
      <c r="H356" s="227"/>
      <c r="I356" s="227"/>
      <c r="J356" s="227"/>
      <c r="K356" s="227"/>
    </row>
    <row r="357" spans="2:11" s="8" customFormat="1" ht="12.75" customHeight="1" x14ac:dyDescent="0.3">
      <c r="B357" s="337">
        <v>43769</v>
      </c>
      <c r="C357" s="338">
        <v>0.16</v>
      </c>
      <c r="D357" s="338">
        <v>0.92</v>
      </c>
      <c r="E357" s="338">
        <v>0.23</v>
      </c>
      <c r="F357" s="338">
        <v>-0.41</v>
      </c>
      <c r="H357" s="227"/>
      <c r="I357" s="227"/>
      <c r="J357" s="227"/>
      <c r="K357" s="227"/>
    </row>
    <row r="358" spans="2:11" s="8" customFormat="1" ht="12.75" customHeight="1" x14ac:dyDescent="0.3">
      <c r="B358" s="337">
        <v>43768</v>
      </c>
      <c r="C358" s="338">
        <v>0.21</v>
      </c>
      <c r="D358" s="338">
        <v>0.99</v>
      </c>
      <c r="E358" s="338">
        <v>0.28000000000000003</v>
      </c>
      <c r="F358" s="338">
        <v>-0.36</v>
      </c>
      <c r="H358" s="227"/>
      <c r="I358" s="227"/>
      <c r="J358" s="227"/>
      <c r="K358" s="227"/>
    </row>
    <row r="359" spans="2:11" s="8" customFormat="1" ht="12.75" customHeight="1" x14ac:dyDescent="0.3">
      <c r="B359" s="337">
        <v>43767</v>
      </c>
      <c r="C359" s="338">
        <v>0.23</v>
      </c>
      <c r="D359" s="338">
        <v>0.99</v>
      </c>
      <c r="E359" s="338">
        <v>0.28000000000000003</v>
      </c>
      <c r="F359" s="338">
        <v>-0.35</v>
      </c>
      <c r="H359" s="227"/>
      <c r="I359" s="227"/>
      <c r="J359" s="227"/>
      <c r="K359" s="227"/>
    </row>
    <row r="360" spans="2:11" s="8" customFormat="1" ht="12.75" customHeight="1" x14ac:dyDescent="0.3">
      <c r="B360" s="337">
        <v>43766</v>
      </c>
      <c r="C360" s="338">
        <v>0.25</v>
      </c>
      <c r="D360" s="338">
        <v>1</v>
      </c>
      <c r="E360" s="338">
        <v>0.3</v>
      </c>
      <c r="F360" s="338">
        <v>-0.33</v>
      </c>
      <c r="H360" s="227"/>
      <c r="I360" s="227"/>
      <c r="J360" s="227"/>
      <c r="K360" s="227"/>
    </row>
    <row r="361" spans="2:11" s="8" customFormat="1" ht="12.75" customHeight="1" x14ac:dyDescent="0.3">
      <c r="B361" s="337">
        <v>43763</v>
      </c>
      <c r="C361" s="338">
        <v>0.22</v>
      </c>
      <c r="D361" s="338">
        <v>0.95</v>
      </c>
      <c r="E361" s="338">
        <v>0.27</v>
      </c>
      <c r="F361" s="338">
        <v>-0.36</v>
      </c>
      <c r="H361" s="227"/>
      <c r="I361" s="227"/>
      <c r="J361" s="227"/>
      <c r="K361" s="227"/>
    </row>
    <row r="362" spans="2:11" s="8" customFormat="1" ht="12.75" customHeight="1" x14ac:dyDescent="0.3">
      <c r="B362" s="337">
        <v>43762</v>
      </c>
      <c r="C362" s="338">
        <v>0.18</v>
      </c>
      <c r="D362" s="338">
        <v>0.91</v>
      </c>
      <c r="E362" s="338">
        <v>0.23</v>
      </c>
      <c r="F362" s="338">
        <v>-0.41</v>
      </c>
      <c r="H362" s="227"/>
      <c r="I362" s="227"/>
      <c r="J362" s="227"/>
      <c r="K362" s="227"/>
    </row>
    <row r="363" spans="2:11" s="8" customFormat="1" ht="12.75" customHeight="1" x14ac:dyDescent="0.3">
      <c r="B363" s="337">
        <v>43761</v>
      </c>
      <c r="C363" s="338">
        <v>0.19</v>
      </c>
      <c r="D363" s="338">
        <v>0.93</v>
      </c>
      <c r="E363" s="338">
        <v>0.25</v>
      </c>
      <c r="F363" s="338">
        <v>-0.39</v>
      </c>
      <c r="H363" s="227"/>
      <c r="I363" s="227"/>
      <c r="J363" s="227"/>
      <c r="K363" s="227"/>
    </row>
    <row r="364" spans="2:11" s="8" customFormat="1" ht="12.75" customHeight="1" x14ac:dyDescent="0.3">
      <c r="B364" s="337">
        <v>43760</v>
      </c>
      <c r="C364" s="338">
        <v>0.21</v>
      </c>
      <c r="D364" s="338">
        <v>0.92</v>
      </c>
      <c r="E364" s="338">
        <v>0.26</v>
      </c>
      <c r="F364" s="338">
        <v>-0.37</v>
      </c>
      <c r="H364" s="227"/>
      <c r="I364" s="227"/>
      <c r="J364" s="227"/>
      <c r="K364" s="227"/>
    </row>
    <row r="365" spans="2:11" s="8" customFormat="1" ht="12.75" customHeight="1" x14ac:dyDescent="0.3">
      <c r="B365" s="337">
        <v>43759</v>
      </c>
      <c r="C365" s="338">
        <v>0.23</v>
      </c>
      <c r="D365" s="338">
        <v>0.98</v>
      </c>
      <c r="E365" s="338">
        <v>0.28000000000000003</v>
      </c>
      <c r="F365" s="338">
        <v>-0.35</v>
      </c>
      <c r="H365" s="227"/>
      <c r="I365" s="227"/>
      <c r="J365" s="227"/>
      <c r="K365" s="227"/>
    </row>
    <row r="366" spans="2:11" s="8" customFormat="1" ht="12.75" customHeight="1" x14ac:dyDescent="0.3">
      <c r="B366" s="337">
        <v>43756</v>
      </c>
      <c r="C366" s="338">
        <v>0.2</v>
      </c>
      <c r="D366" s="338">
        <v>0.92</v>
      </c>
      <c r="E366" s="338">
        <v>0.24</v>
      </c>
      <c r="F366" s="338">
        <v>-0.38</v>
      </c>
      <c r="H366" s="227"/>
      <c r="I366" s="227"/>
      <c r="J366" s="227"/>
      <c r="K366" s="227"/>
    </row>
    <row r="367" spans="2:11" s="8" customFormat="1" ht="12.75" customHeight="1" x14ac:dyDescent="0.3">
      <c r="B367" s="337">
        <v>43755</v>
      </c>
      <c r="C367" s="338">
        <v>0.17</v>
      </c>
      <c r="D367" s="338">
        <v>0.89</v>
      </c>
      <c r="E367" s="338">
        <v>0.22</v>
      </c>
      <c r="F367" s="338">
        <v>-0.41</v>
      </c>
      <c r="H367" s="227"/>
      <c r="I367" s="227"/>
      <c r="J367" s="227"/>
      <c r="K367" s="227"/>
    </row>
    <row r="368" spans="2:11" s="8" customFormat="1" ht="12.75" customHeight="1" x14ac:dyDescent="0.3">
      <c r="B368" s="337">
        <v>43754</v>
      </c>
      <c r="C368" s="338">
        <v>0.2</v>
      </c>
      <c r="D368" s="338">
        <v>0.93</v>
      </c>
      <c r="E368" s="338">
        <v>0.25</v>
      </c>
      <c r="F368" s="338">
        <v>-0.39</v>
      </c>
      <c r="H368" s="227"/>
      <c r="I368" s="227"/>
      <c r="J368" s="227"/>
      <c r="K368" s="227"/>
    </row>
    <row r="369" spans="2:11" s="8" customFormat="1" ht="12.75" customHeight="1" x14ac:dyDescent="0.3">
      <c r="B369" s="337">
        <v>43753</v>
      </c>
      <c r="C369" s="338">
        <v>0.18</v>
      </c>
      <c r="D369" s="338">
        <v>0.94</v>
      </c>
      <c r="E369" s="338">
        <v>0.22</v>
      </c>
      <c r="F369" s="338">
        <v>-0.42</v>
      </c>
      <c r="H369" s="227"/>
      <c r="I369" s="227"/>
      <c r="J369" s="227"/>
      <c r="K369" s="227"/>
    </row>
    <row r="370" spans="2:11" s="8" customFormat="1" ht="12.75" customHeight="1" x14ac:dyDescent="0.3">
      <c r="B370" s="337">
        <v>43752</v>
      </c>
      <c r="C370" s="338">
        <v>0.17</v>
      </c>
      <c r="D370" s="338">
        <v>0.91</v>
      </c>
      <c r="E370" s="338">
        <v>0.21</v>
      </c>
      <c r="F370" s="338">
        <v>-0.46</v>
      </c>
      <c r="H370" s="227"/>
      <c r="I370" s="227"/>
      <c r="J370" s="227"/>
      <c r="K370" s="227"/>
    </row>
    <row r="371" spans="2:11" s="8" customFormat="1" ht="12.75" customHeight="1" x14ac:dyDescent="0.3">
      <c r="B371" s="337">
        <v>43749</v>
      </c>
      <c r="C371" s="338">
        <v>0.2</v>
      </c>
      <c r="D371" s="338">
        <v>0.94</v>
      </c>
      <c r="E371" s="338">
        <v>0.23</v>
      </c>
      <c r="F371" s="338">
        <v>-0.44</v>
      </c>
      <c r="H371" s="227"/>
      <c r="I371" s="227"/>
      <c r="J371" s="227"/>
      <c r="K371" s="227"/>
    </row>
    <row r="372" spans="2:11" s="8" customFormat="1" ht="12.75" customHeight="1" x14ac:dyDescent="0.3">
      <c r="B372" s="337">
        <v>43748</v>
      </c>
      <c r="C372" s="338">
        <v>0.2</v>
      </c>
      <c r="D372" s="338">
        <v>0.96</v>
      </c>
      <c r="E372" s="338">
        <v>0.22</v>
      </c>
      <c r="F372" s="338">
        <v>-0.47</v>
      </c>
      <c r="H372" s="227"/>
      <c r="I372" s="227"/>
      <c r="J372" s="227"/>
      <c r="K372" s="227"/>
    </row>
    <row r="373" spans="2:11" s="8" customFormat="1" ht="12.75" customHeight="1" x14ac:dyDescent="0.3">
      <c r="B373" s="337">
        <v>43747</v>
      </c>
      <c r="C373" s="338">
        <v>0.13</v>
      </c>
      <c r="D373" s="338">
        <v>0.87</v>
      </c>
      <c r="E373" s="338">
        <v>0.15</v>
      </c>
      <c r="F373" s="338">
        <v>-0.55000000000000004</v>
      </c>
      <c r="H373" s="227"/>
      <c r="I373" s="227"/>
      <c r="J373" s="227"/>
      <c r="K373" s="227"/>
    </row>
    <row r="374" spans="2:11" s="8" customFormat="1" ht="12.75" customHeight="1" x14ac:dyDescent="0.3">
      <c r="B374" s="337">
        <v>43747</v>
      </c>
      <c r="C374" s="338">
        <v>0.12</v>
      </c>
      <c r="D374" s="338">
        <v>0.86</v>
      </c>
      <c r="E374" s="338">
        <v>0.14000000000000001</v>
      </c>
      <c r="F374" s="338">
        <v>-0.56999999999999995</v>
      </c>
      <c r="H374" s="227"/>
      <c r="I374" s="227"/>
      <c r="J374" s="227"/>
      <c r="K374" s="227"/>
    </row>
    <row r="375" spans="2:11" s="8" customFormat="1" ht="12.75" customHeight="1" x14ac:dyDescent="0.3">
      <c r="B375" s="337">
        <v>43746</v>
      </c>
      <c r="C375" s="338">
        <v>0.11</v>
      </c>
      <c r="D375" s="338">
        <v>0.84</v>
      </c>
      <c r="E375" s="338">
        <v>0.12</v>
      </c>
      <c r="F375" s="338">
        <v>-0.6</v>
      </c>
      <c r="H375" s="227"/>
      <c r="I375" s="227"/>
      <c r="J375" s="227"/>
      <c r="K375" s="227"/>
    </row>
    <row r="376" spans="2:11" s="8" customFormat="1" ht="12.75" customHeight="1" x14ac:dyDescent="0.3">
      <c r="B376" s="337">
        <v>43745</v>
      </c>
      <c r="C376" s="338">
        <v>0.13</v>
      </c>
      <c r="D376" s="338">
        <v>0.85</v>
      </c>
      <c r="E376" s="338">
        <v>0.13</v>
      </c>
      <c r="F376" s="338">
        <v>-0.57999999999999996</v>
      </c>
      <c r="H376" s="227"/>
      <c r="I376" s="227"/>
      <c r="J376" s="227"/>
      <c r="K376" s="227"/>
    </row>
    <row r="377" spans="2:11" s="8" customFormat="1" ht="12.75" customHeight="1" x14ac:dyDescent="0.3">
      <c r="B377" s="337">
        <v>43742</v>
      </c>
      <c r="C377" s="338">
        <v>0.14000000000000001</v>
      </c>
      <c r="D377" s="338">
        <v>0.83</v>
      </c>
      <c r="E377" s="338">
        <v>0.13</v>
      </c>
      <c r="F377" s="338">
        <v>-0.59</v>
      </c>
      <c r="H377" s="227"/>
      <c r="I377" s="227"/>
      <c r="J377" s="227"/>
      <c r="K377" s="227"/>
    </row>
    <row r="378" spans="2:11" s="8" customFormat="1" ht="12.75" customHeight="1" x14ac:dyDescent="0.3">
      <c r="B378" s="337">
        <v>43741</v>
      </c>
      <c r="C378" s="338">
        <v>0.14000000000000001</v>
      </c>
      <c r="D378" s="338">
        <v>0.83</v>
      </c>
      <c r="E378" s="338">
        <v>0.13</v>
      </c>
      <c r="F378" s="338">
        <v>-0.59</v>
      </c>
      <c r="H378" s="227"/>
      <c r="I378" s="227"/>
      <c r="J378" s="227"/>
      <c r="K378" s="227"/>
    </row>
    <row r="379" spans="2:11" s="8" customFormat="1" ht="12.75" customHeight="1" x14ac:dyDescent="0.3">
      <c r="B379" s="337">
        <v>43740</v>
      </c>
      <c r="C379" s="338">
        <v>0.18</v>
      </c>
      <c r="D379" s="338">
        <v>0.9</v>
      </c>
      <c r="E379" s="338">
        <v>0.17</v>
      </c>
      <c r="F379" s="338">
        <v>-0.55000000000000004</v>
      </c>
      <c r="H379" s="227"/>
      <c r="I379" s="227"/>
      <c r="J379" s="227"/>
      <c r="K379" s="227"/>
    </row>
    <row r="380" spans="2:11" s="8" customFormat="1" ht="12.75" customHeight="1" x14ac:dyDescent="0.3">
      <c r="B380" s="337">
        <v>43739</v>
      </c>
      <c r="C380" s="338">
        <v>0.17</v>
      </c>
      <c r="D380" s="338">
        <v>0.86</v>
      </c>
      <c r="E380" s="338">
        <v>0.15</v>
      </c>
      <c r="F380" s="338">
        <v>-0.56999999999999995</v>
      </c>
      <c r="H380" s="227"/>
      <c r="I380" s="227"/>
      <c r="J380" s="227"/>
      <c r="K380" s="227"/>
    </row>
    <row r="381" spans="2:11" s="8" customFormat="1" ht="12.75" customHeight="1" x14ac:dyDescent="0.3">
      <c r="B381" s="337">
        <v>43738</v>
      </c>
      <c r="C381" s="338">
        <v>0.16</v>
      </c>
      <c r="D381" s="338">
        <v>0.82</v>
      </c>
      <c r="E381" s="338">
        <v>0.14000000000000001</v>
      </c>
      <c r="F381" s="338">
        <v>-0.56999999999999995</v>
      </c>
      <c r="H381" s="227"/>
      <c r="I381" s="227"/>
      <c r="J381" s="227"/>
      <c r="K381" s="227"/>
    </row>
    <row r="382" spans="2:11" s="8" customFormat="1" ht="12.75" customHeight="1" x14ac:dyDescent="0.3">
      <c r="B382" s="337">
        <v>43735</v>
      </c>
      <c r="C382" s="338">
        <v>0.16</v>
      </c>
      <c r="D382" s="338">
        <v>0.82</v>
      </c>
      <c r="E382" s="338">
        <v>0.15</v>
      </c>
      <c r="F382" s="338">
        <v>-0.57999999999999996</v>
      </c>
      <c r="H382" s="227"/>
      <c r="I382" s="227"/>
      <c r="J382" s="227"/>
      <c r="K382" s="227"/>
    </row>
    <row r="383" spans="2:11" s="8" customFormat="1" ht="12.75" customHeight="1" x14ac:dyDescent="0.3">
      <c r="B383" s="337">
        <v>43734</v>
      </c>
      <c r="C383" s="338">
        <v>0.17</v>
      </c>
      <c r="D383" s="338">
        <v>0.82</v>
      </c>
      <c r="E383" s="338">
        <v>0.15</v>
      </c>
      <c r="F383" s="338">
        <v>-0.57999999999999996</v>
      </c>
      <c r="H383" s="227"/>
      <c r="I383" s="227"/>
      <c r="J383" s="227"/>
      <c r="K383" s="227"/>
    </row>
    <row r="384" spans="2:11" s="8" customFormat="1" ht="12.75" customHeight="1" x14ac:dyDescent="0.3">
      <c r="B384" s="337">
        <v>43733</v>
      </c>
      <c r="C384" s="338">
        <v>0.15</v>
      </c>
      <c r="D384" s="338">
        <v>0.84</v>
      </c>
      <c r="E384" s="338">
        <v>0.13</v>
      </c>
      <c r="F384" s="338">
        <v>-0.57999999999999996</v>
      </c>
      <c r="H384" s="227"/>
      <c r="I384" s="227"/>
      <c r="J384" s="227"/>
      <c r="K384" s="227"/>
    </row>
    <row r="385" spans="2:11" s="8" customFormat="1" ht="12.75" customHeight="1" x14ac:dyDescent="0.3">
      <c r="B385" s="337">
        <v>43732</v>
      </c>
      <c r="C385" s="338">
        <v>0.14000000000000001</v>
      </c>
      <c r="D385" s="338">
        <v>0.83</v>
      </c>
      <c r="E385" s="338">
        <v>0.12</v>
      </c>
      <c r="F385" s="338">
        <v>-0.6</v>
      </c>
      <c r="H385" s="227"/>
      <c r="I385" s="227"/>
      <c r="J385" s="227"/>
      <c r="K385" s="227"/>
    </row>
    <row r="386" spans="2:11" s="8" customFormat="1" ht="12.75" customHeight="1" x14ac:dyDescent="0.3">
      <c r="B386" s="337">
        <v>43731</v>
      </c>
      <c r="C386" s="338">
        <v>0.17</v>
      </c>
      <c r="D386" s="338">
        <v>0.83</v>
      </c>
      <c r="E386" s="338">
        <v>0.15</v>
      </c>
      <c r="F386" s="338">
        <v>-0.57999999999999996</v>
      </c>
      <c r="H386" s="227"/>
      <c r="I386" s="227"/>
      <c r="J386" s="227"/>
      <c r="K386" s="227"/>
    </row>
    <row r="387" spans="2:11" s="8" customFormat="1" ht="12.75" customHeight="1" x14ac:dyDescent="0.3">
      <c r="B387" s="337">
        <v>43728</v>
      </c>
      <c r="C387" s="338">
        <v>0.24</v>
      </c>
      <c r="D387" s="338">
        <v>0.92</v>
      </c>
      <c r="E387" s="338">
        <v>0.23</v>
      </c>
      <c r="F387" s="338">
        <v>-0.52</v>
      </c>
      <c r="H387" s="227"/>
      <c r="I387" s="227"/>
      <c r="J387" s="227"/>
      <c r="K387" s="227"/>
    </row>
    <row r="388" spans="2:11" s="8" customFormat="1" ht="12.75" customHeight="1" x14ac:dyDescent="0.3">
      <c r="B388" s="337">
        <v>43727</v>
      </c>
      <c r="C388" s="338">
        <v>0.26</v>
      </c>
      <c r="D388" s="338">
        <v>0.88</v>
      </c>
      <c r="E388" s="338">
        <v>0.25</v>
      </c>
      <c r="F388" s="338">
        <v>-0.51</v>
      </c>
      <c r="H388" s="227"/>
      <c r="I388" s="227"/>
      <c r="J388" s="227"/>
      <c r="K388" s="227"/>
    </row>
    <row r="389" spans="2:11" s="8" customFormat="1" ht="12.75" customHeight="1" x14ac:dyDescent="0.3">
      <c r="B389" s="337">
        <v>43726</v>
      </c>
      <c r="C389" s="338">
        <v>0.24</v>
      </c>
      <c r="D389" s="338">
        <v>0.87</v>
      </c>
      <c r="E389" s="338">
        <v>0.22</v>
      </c>
      <c r="F389" s="338">
        <v>-0.51</v>
      </c>
      <c r="H389" s="227"/>
      <c r="I389" s="227"/>
      <c r="J389" s="227"/>
      <c r="K389" s="227"/>
    </row>
    <row r="390" spans="2:11" s="8" customFormat="1" ht="12.75" customHeight="1" x14ac:dyDescent="0.3">
      <c r="B390" s="337">
        <v>43725</v>
      </c>
      <c r="C390" s="338">
        <v>0.31</v>
      </c>
      <c r="D390" s="338">
        <v>0.92</v>
      </c>
      <c r="E390" s="338">
        <v>0.28000000000000003</v>
      </c>
      <c r="F390" s="338">
        <v>-0.48</v>
      </c>
      <c r="H390" s="227"/>
      <c r="I390" s="227"/>
      <c r="J390" s="227"/>
      <c r="K390" s="227"/>
    </row>
    <row r="391" spans="2:11" s="8" customFormat="1" ht="12.75" customHeight="1" x14ac:dyDescent="0.3">
      <c r="B391" s="337">
        <v>43724</v>
      </c>
      <c r="C391" s="338">
        <v>0.27</v>
      </c>
      <c r="D391" s="338">
        <v>0.84</v>
      </c>
      <c r="E391" s="338">
        <v>0.25</v>
      </c>
      <c r="F391" s="338">
        <v>-0.48</v>
      </c>
      <c r="H391" s="227"/>
      <c r="I391" s="227"/>
      <c r="J391" s="227"/>
      <c r="K391" s="227"/>
    </row>
    <row r="392" spans="2:11" s="8" customFormat="1" ht="12.75" customHeight="1" x14ac:dyDescent="0.3">
      <c r="B392" s="337">
        <v>43721</v>
      </c>
      <c r="C392" s="338">
        <v>0.32</v>
      </c>
      <c r="D392" s="338">
        <v>0.88</v>
      </c>
      <c r="E392" s="338">
        <v>0.3</v>
      </c>
      <c r="F392" s="338">
        <v>-0.45</v>
      </c>
      <c r="H392" s="227"/>
      <c r="I392" s="227"/>
      <c r="J392" s="227"/>
      <c r="K392" s="227"/>
    </row>
    <row r="393" spans="2:11" s="8" customFormat="1" ht="12.75" customHeight="1" x14ac:dyDescent="0.3">
      <c r="B393" s="337">
        <v>43720</v>
      </c>
      <c r="C393" s="338">
        <v>0.23</v>
      </c>
      <c r="D393" s="338">
        <v>0.86</v>
      </c>
      <c r="E393" s="338">
        <v>0.22</v>
      </c>
      <c r="F393" s="338">
        <v>-0.52</v>
      </c>
      <c r="H393" s="227"/>
      <c r="I393" s="227"/>
      <c r="J393" s="227"/>
      <c r="K393" s="227"/>
    </row>
    <row r="394" spans="2:11" s="8" customFormat="1" ht="12.75" customHeight="1" x14ac:dyDescent="0.3">
      <c r="B394" s="337">
        <v>43719</v>
      </c>
      <c r="C394" s="338">
        <v>0.26</v>
      </c>
      <c r="D394" s="338">
        <v>0.97</v>
      </c>
      <c r="E394" s="338">
        <v>0.25</v>
      </c>
      <c r="F394" s="338">
        <v>-0.56999999999999995</v>
      </c>
      <c r="H394" s="227"/>
      <c r="I394" s="227"/>
      <c r="J394" s="227"/>
      <c r="K394" s="227"/>
    </row>
    <row r="395" spans="2:11" s="8" customFormat="1" ht="12.75" customHeight="1" x14ac:dyDescent="0.3">
      <c r="B395" s="337">
        <v>43718</v>
      </c>
      <c r="C395" s="338">
        <v>0.28000000000000003</v>
      </c>
      <c r="D395" s="338">
        <v>1.02</v>
      </c>
      <c r="E395" s="338">
        <v>0.26</v>
      </c>
      <c r="F395" s="338">
        <v>-0.55000000000000004</v>
      </c>
      <c r="H395" s="227"/>
      <c r="I395" s="227"/>
      <c r="J395" s="227"/>
      <c r="K395" s="227"/>
    </row>
    <row r="396" spans="2:11" s="8" customFormat="1" ht="12.75" customHeight="1" x14ac:dyDescent="0.3">
      <c r="B396" s="337">
        <v>43717</v>
      </c>
      <c r="C396" s="338">
        <v>0.24</v>
      </c>
      <c r="D396" s="338">
        <v>0.94</v>
      </c>
      <c r="E396" s="338">
        <v>0.22</v>
      </c>
      <c r="F396" s="338">
        <v>-0.59</v>
      </c>
      <c r="H396" s="227"/>
      <c r="I396" s="227"/>
      <c r="J396" s="227"/>
      <c r="K396" s="227"/>
    </row>
    <row r="397" spans="2:11" s="8" customFormat="1" ht="12.75" customHeight="1" x14ac:dyDescent="0.3">
      <c r="B397" s="337">
        <v>43714</v>
      </c>
      <c r="C397" s="338">
        <v>0.19</v>
      </c>
      <c r="D397" s="338">
        <v>0.87</v>
      </c>
      <c r="E397" s="338">
        <v>0.17</v>
      </c>
      <c r="F397" s="338">
        <v>-0.64</v>
      </c>
      <c r="H397" s="227"/>
      <c r="I397" s="227"/>
      <c r="J397" s="227"/>
      <c r="K397" s="227"/>
    </row>
    <row r="398" spans="2:11" s="8" customFormat="1" ht="12.75" customHeight="1" x14ac:dyDescent="0.3">
      <c r="B398" s="337">
        <v>43713</v>
      </c>
      <c r="C398" s="338">
        <v>0.24</v>
      </c>
      <c r="D398" s="338">
        <v>0.94</v>
      </c>
      <c r="E398" s="338">
        <v>0.23</v>
      </c>
      <c r="F398" s="338">
        <v>-0.6</v>
      </c>
      <c r="H398" s="227"/>
      <c r="I398" s="227"/>
      <c r="J398" s="227"/>
      <c r="K398" s="227"/>
    </row>
    <row r="399" spans="2:11" s="8" customFormat="1" ht="12.75" customHeight="1" x14ac:dyDescent="0.3">
      <c r="B399" s="337">
        <v>43712</v>
      </c>
      <c r="C399" s="338">
        <v>0.16</v>
      </c>
      <c r="D399" s="338">
        <v>0.81</v>
      </c>
      <c r="E399" s="338">
        <v>0.15</v>
      </c>
      <c r="F399" s="338">
        <v>-0.68</v>
      </c>
      <c r="H399" s="227"/>
      <c r="I399" s="227"/>
      <c r="J399" s="227"/>
      <c r="K399" s="227"/>
    </row>
    <row r="400" spans="2:11" s="8" customFormat="1" ht="12.75" customHeight="1" x14ac:dyDescent="0.3">
      <c r="B400" s="337">
        <v>43711</v>
      </c>
      <c r="C400" s="338">
        <v>0.12</v>
      </c>
      <c r="D400" s="338">
        <v>0.87</v>
      </c>
      <c r="E400" s="338">
        <v>0.11</v>
      </c>
      <c r="F400" s="338">
        <v>-0.71</v>
      </c>
      <c r="H400" s="227"/>
      <c r="I400" s="227"/>
      <c r="J400" s="227"/>
      <c r="K400" s="227"/>
    </row>
    <row r="401" spans="2:11" s="8" customFormat="1" ht="12.75" customHeight="1" x14ac:dyDescent="0.3">
      <c r="B401" s="337">
        <v>43710</v>
      </c>
      <c r="C401" s="338">
        <v>0.13</v>
      </c>
      <c r="D401" s="338">
        <v>0.96</v>
      </c>
      <c r="E401" s="338">
        <v>0.12</v>
      </c>
      <c r="F401" s="338">
        <v>-0.7</v>
      </c>
      <c r="H401" s="227"/>
      <c r="I401" s="227"/>
      <c r="J401" s="227"/>
      <c r="K401" s="227"/>
    </row>
    <row r="402" spans="2:11" s="8" customFormat="1" ht="12.75" customHeight="1" x14ac:dyDescent="0.3">
      <c r="B402" s="337">
        <v>43707</v>
      </c>
      <c r="C402" s="338">
        <v>0.12</v>
      </c>
      <c r="D402" s="338">
        <v>1</v>
      </c>
      <c r="E402" s="338">
        <v>0.1</v>
      </c>
      <c r="F402" s="338">
        <v>-0.7</v>
      </c>
      <c r="H402" s="227"/>
      <c r="I402" s="227"/>
      <c r="J402" s="227"/>
      <c r="K402" s="227"/>
    </row>
    <row r="403" spans="2:11" s="8" customFormat="1" ht="12.75" customHeight="1" x14ac:dyDescent="0.3">
      <c r="B403" s="337">
        <v>43706</v>
      </c>
      <c r="C403" s="338">
        <v>0.12</v>
      </c>
      <c r="D403" s="338">
        <v>0.98</v>
      </c>
      <c r="E403" s="338">
        <v>0.1</v>
      </c>
      <c r="F403" s="338">
        <v>-0.69</v>
      </c>
      <c r="H403" s="227"/>
      <c r="I403" s="227"/>
      <c r="J403" s="227"/>
      <c r="K403" s="227"/>
    </row>
    <row r="404" spans="2:11" s="8" customFormat="1" ht="12.75" customHeight="1" x14ac:dyDescent="0.3">
      <c r="B404" s="337">
        <v>43705</v>
      </c>
      <c r="C404" s="338">
        <v>0.09</v>
      </c>
      <c r="D404" s="338">
        <v>1.04</v>
      </c>
      <c r="E404" s="338">
        <v>0.06</v>
      </c>
      <c r="F404" s="338">
        <v>-0.72</v>
      </c>
      <c r="H404" s="227"/>
      <c r="I404" s="227"/>
      <c r="J404" s="227"/>
      <c r="K404" s="227"/>
    </row>
    <row r="405" spans="2:11" s="8" customFormat="1" ht="12.75" customHeight="1" x14ac:dyDescent="0.3">
      <c r="B405" s="337">
        <v>43704</v>
      </c>
      <c r="C405" s="338">
        <v>0.11</v>
      </c>
      <c r="D405" s="338">
        <v>1.1399999999999999</v>
      </c>
      <c r="E405" s="338">
        <v>0.08</v>
      </c>
      <c r="F405" s="338">
        <v>-0.7</v>
      </c>
      <c r="H405" s="227"/>
      <c r="I405" s="227"/>
      <c r="J405" s="227"/>
      <c r="K405" s="227"/>
    </row>
    <row r="406" spans="2:11" s="8" customFormat="1" ht="12.75" customHeight="1" x14ac:dyDescent="0.3">
      <c r="B406" s="337">
        <v>43703</v>
      </c>
      <c r="C406" s="338">
        <v>0.16</v>
      </c>
      <c r="D406" s="338">
        <v>1.32</v>
      </c>
      <c r="E406" s="338">
        <v>0.13</v>
      </c>
      <c r="F406" s="338">
        <v>-0.67</v>
      </c>
      <c r="H406" s="227"/>
      <c r="I406" s="227"/>
      <c r="J406" s="227"/>
      <c r="K406" s="227"/>
    </row>
    <row r="407" spans="2:11" s="8" customFormat="1" ht="12.75" customHeight="1" x14ac:dyDescent="0.3">
      <c r="B407" s="337">
        <v>43700</v>
      </c>
      <c r="C407" s="338">
        <v>0.16</v>
      </c>
      <c r="D407" s="338">
        <v>1.31</v>
      </c>
      <c r="E407" s="338">
        <v>0.13</v>
      </c>
      <c r="F407" s="338">
        <v>-0.68</v>
      </c>
      <c r="H407" s="227"/>
      <c r="I407" s="227"/>
      <c r="J407" s="227"/>
      <c r="K407" s="227"/>
    </row>
    <row r="408" spans="2:11" s="8" customFormat="1" ht="12.75" customHeight="1" x14ac:dyDescent="0.3">
      <c r="B408" s="337">
        <v>43699</v>
      </c>
      <c r="C408" s="338">
        <v>0.17</v>
      </c>
      <c r="D408" s="338">
        <v>1.3</v>
      </c>
      <c r="E408" s="338">
        <v>0.14000000000000001</v>
      </c>
      <c r="F408" s="338">
        <v>-0.65</v>
      </c>
      <c r="H408" s="227"/>
      <c r="I408" s="227"/>
      <c r="J408" s="227"/>
      <c r="K408" s="227"/>
    </row>
    <row r="409" spans="2:11" s="8" customFormat="1" ht="12.75" customHeight="1" x14ac:dyDescent="0.3">
      <c r="B409" s="337">
        <v>43698</v>
      </c>
      <c r="C409" s="338">
        <v>0.13</v>
      </c>
      <c r="D409" s="338">
        <v>1.33</v>
      </c>
      <c r="E409" s="338">
        <v>0.09</v>
      </c>
      <c r="F409" s="338">
        <v>-0.67</v>
      </c>
      <c r="H409" s="227"/>
      <c r="I409" s="227"/>
      <c r="J409" s="227"/>
      <c r="K409" s="227"/>
    </row>
    <row r="410" spans="2:11" s="8" customFormat="1" ht="12.75" customHeight="1" x14ac:dyDescent="0.3">
      <c r="B410" s="337">
        <v>43697</v>
      </c>
      <c r="C410" s="338">
        <v>0.12</v>
      </c>
      <c r="D410" s="338">
        <v>1.37</v>
      </c>
      <c r="E410" s="338">
        <v>0.09</v>
      </c>
      <c r="F410" s="338">
        <v>-0.69</v>
      </c>
      <c r="H410" s="227"/>
      <c r="I410" s="227"/>
      <c r="J410" s="227"/>
      <c r="K410" s="227"/>
    </row>
    <row r="411" spans="2:11" s="8" customFormat="1" ht="12.75" customHeight="1" x14ac:dyDescent="0.3">
      <c r="B411" s="337">
        <v>43696</v>
      </c>
      <c r="C411" s="338">
        <v>0.15</v>
      </c>
      <c r="D411" s="338">
        <v>1.43</v>
      </c>
      <c r="E411" s="338">
        <v>0.13</v>
      </c>
      <c r="F411" s="338">
        <v>-0.65</v>
      </c>
      <c r="H411" s="227"/>
      <c r="I411" s="227"/>
      <c r="J411" s="227"/>
      <c r="K411" s="227"/>
    </row>
    <row r="412" spans="2:11" s="8" customFormat="1" ht="12.75" customHeight="1" x14ac:dyDescent="0.3">
      <c r="B412" s="337">
        <v>43693</v>
      </c>
      <c r="C412" s="338">
        <v>0.1</v>
      </c>
      <c r="D412" s="338">
        <v>1.39</v>
      </c>
      <c r="E412" s="338">
        <v>0.08</v>
      </c>
      <c r="F412" s="338">
        <v>-0.69</v>
      </c>
      <c r="H412" s="227"/>
      <c r="I412" s="227"/>
      <c r="J412" s="227"/>
      <c r="K412" s="227"/>
    </row>
    <row r="413" spans="2:11" s="8" customFormat="1" ht="12.75" customHeight="1" x14ac:dyDescent="0.3">
      <c r="B413" s="337">
        <v>43692</v>
      </c>
      <c r="C413" s="338">
        <v>0.06</v>
      </c>
      <c r="D413" s="338">
        <v>1.33</v>
      </c>
      <c r="E413" s="338">
        <v>0.03</v>
      </c>
      <c r="F413" s="338">
        <v>-0.71</v>
      </c>
      <c r="H413" s="227"/>
      <c r="I413" s="227"/>
      <c r="J413" s="227"/>
      <c r="K413" s="227"/>
    </row>
    <row r="414" spans="2:11" s="8" customFormat="1" ht="12.75" customHeight="1" x14ac:dyDescent="0.3">
      <c r="B414" s="337">
        <v>43691</v>
      </c>
      <c r="C414" s="338">
        <v>0.17</v>
      </c>
      <c r="D414" s="338">
        <v>1.51</v>
      </c>
      <c r="E414" s="338">
        <v>0.14000000000000001</v>
      </c>
      <c r="F414" s="338">
        <v>-0.65</v>
      </c>
      <c r="H414" s="227"/>
      <c r="I414" s="227"/>
      <c r="J414" s="227"/>
      <c r="K414" s="227"/>
    </row>
    <row r="415" spans="2:11" s="8" customFormat="1" ht="12.75" customHeight="1" x14ac:dyDescent="0.3">
      <c r="B415" s="337">
        <v>43690</v>
      </c>
      <c r="C415" s="338">
        <v>0.23</v>
      </c>
      <c r="D415" s="338">
        <v>1.62</v>
      </c>
      <c r="E415" s="338">
        <v>0.21</v>
      </c>
      <c r="F415" s="338">
        <v>-0.61</v>
      </c>
      <c r="H415" s="227"/>
      <c r="I415" s="227"/>
      <c r="J415" s="227"/>
      <c r="K415" s="227"/>
    </row>
    <row r="416" spans="2:11" s="8" customFormat="1" ht="12.75" customHeight="1" x14ac:dyDescent="0.3">
      <c r="B416" s="337">
        <v>43689</v>
      </c>
      <c r="C416" s="338">
        <v>0.24</v>
      </c>
      <c r="D416" s="338">
        <v>1.7</v>
      </c>
      <c r="E416" s="338">
        <v>0.23</v>
      </c>
      <c r="F416" s="338">
        <v>-0.59</v>
      </c>
      <c r="H416" s="227"/>
      <c r="I416" s="227"/>
      <c r="J416" s="227"/>
      <c r="K416" s="227"/>
    </row>
    <row r="417" spans="2:11" s="8" customFormat="1" ht="12.75" customHeight="1" x14ac:dyDescent="0.3">
      <c r="B417" s="337">
        <v>43686</v>
      </c>
      <c r="C417" s="338">
        <v>0.28000000000000003</v>
      </c>
      <c r="D417" s="338">
        <v>1.8</v>
      </c>
      <c r="E417" s="338">
        <v>0.26</v>
      </c>
      <c r="F417" s="338">
        <v>-0.57999999999999996</v>
      </c>
      <c r="H417" s="227"/>
      <c r="I417" s="227"/>
      <c r="J417" s="227"/>
      <c r="K417" s="227"/>
    </row>
    <row r="418" spans="2:11" s="8" customFormat="1" ht="12.75" customHeight="1" x14ac:dyDescent="0.3">
      <c r="B418" s="337">
        <v>43685</v>
      </c>
      <c r="C418" s="338">
        <v>0.24</v>
      </c>
      <c r="D418" s="338">
        <v>1.53</v>
      </c>
      <c r="E418" s="338">
        <v>0.22</v>
      </c>
      <c r="F418" s="338">
        <v>-0.56000000000000005</v>
      </c>
      <c r="H418" s="227"/>
      <c r="I418" s="227"/>
      <c r="J418" s="227"/>
      <c r="K418" s="227"/>
    </row>
    <row r="419" spans="2:11" s="8" customFormat="1" ht="12.75" customHeight="1" x14ac:dyDescent="0.3">
      <c r="B419" s="337">
        <v>43684</v>
      </c>
      <c r="C419" s="338">
        <v>0.18</v>
      </c>
      <c r="D419" s="338">
        <v>1.42</v>
      </c>
      <c r="E419" s="338">
        <v>0.17</v>
      </c>
      <c r="F419" s="338">
        <v>-0.57999999999999996</v>
      </c>
      <c r="H419" s="227"/>
      <c r="I419" s="227"/>
      <c r="J419" s="227"/>
      <c r="K419" s="227"/>
    </row>
    <row r="420" spans="2:11" s="8" customFormat="1" ht="12.75" customHeight="1" x14ac:dyDescent="0.3">
      <c r="B420" s="337">
        <v>43683</v>
      </c>
      <c r="C420" s="338">
        <v>0.26</v>
      </c>
      <c r="D420" s="338">
        <v>1.51</v>
      </c>
      <c r="E420" s="338">
        <v>0.23</v>
      </c>
      <c r="F420" s="338">
        <v>-0.54</v>
      </c>
      <c r="H420" s="227"/>
      <c r="I420" s="227"/>
      <c r="J420" s="227"/>
      <c r="K420" s="227"/>
    </row>
    <row r="421" spans="2:11" s="8" customFormat="1" ht="12.75" customHeight="1" x14ac:dyDescent="0.3">
      <c r="B421" s="337">
        <v>43682</v>
      </c>
      <c r="C421" s="338">
        <v>0.28000000000000003</v>
      </c>
      <c r="D421" s="338">
        <v>1.56</v>
      </c>
      <c r="E421" s="338">
        <v>0.24</v>
      </c>
      <c r="F421" s="338">
        <v>-0.52</v>
      </c>
      <c r="H421" s="227"/>
      <c r="I421" s="227"/>
      <c r="J421" s="227"/>
      <c r="K421" s="227"/>
    </row>
    <row r="422" spans="2:11" s="8" customFormat="1" ht="12.75" customHeight="1" x14ac:dyDescent="0.3">
      <c r="B422" s="337">
        <v>43679</v>
      </c>
      <c r="C422" s="338">
        <v>0.28999999999999998</v>
      </c>
      <c r="D422" s="338">
        <v>1.54</v>
      </c>
      <c r="E422" s="338">
        <v>0.24</v>
      </c>
      <c r="F422" s="338">
        <v>-0.5</v>
      </c>
      <c r="H422" s="227"/>
      <c r="I422" s="227"/>
      <c r="J422" s="227"/>
      <c r="K422" s="227"/>
    </row>
    <row r="423" spans="2:11" s="8" customFormat="1" ht="12.75" customHeight="1" x14ac:dyDescent="0.3">
      <c r="B423" s="337">
        <v>43678</v>
      </c>
      <c r="C423" s="338">
        <v>0.34</v>
      </c>
      <c r="D423" s="338">
        <v>1.58</v>
      </c>
      <c r="E423" s="338">
        <v>0.28999999999999998</v>
      </c>
      <c r="F423" s="338">
        <v>-0.45</v>
      </c>
      <c r="H423" s="227"/>
      <c r="I423" s="227"/>
      <c r="J423" s="227"/>
      <c r="K423" s="227"/>
    </row>
    <row r="424" spans="2:11" s="8" customFormat="1" ht="12.75" customHeight="1" x14ac:dyDescent="0.3">
      <c r="B424" s="337">
        <v>43677</v>
      </c>
      <c r="C424" s="338">
        <v>0.34</v>
      </c>
      <c r="D424" s="338">
        <v>1.54</v>
      </c>
      <c r="E424" s="338">
        <v>0.28000000000000003</v>
      </c>
      <c r="F424" s="338">
        <v>-0.44</v>
      </c>
      <c r="H424" s="227"/>
      <c r="I424" s="227"/>
      <c r="J424" s="227"/>
      <c r="K424" s="227"/>
    </row>
    <row r="425" spans="2:11" s="8" customFormat="1" ht="12.75" customHeight="1" x14ac:dyDescent="0.3">
      <c r="B425" s="337">
        <v>43676</v>
      </c>
      <c r="C425" s="338">
        <v>0.4</v>
      </c>
      <c r="D425" s="338">
        <v>1.58</v>
      </c>
      <c r="E425" s="338">
        <v>0.35</v>
      </c>
      <c r="F425" s="338">
        <v>-0.4</v>
      </c>
      <c r="H425" s="227"/>
      <c r="I425" s="227"/>
      <c r="J425" s="227"/>
      <c r="K425" s="227"/>
    </row>
    <row r="426" spans="2:11" s="8" customFormat="1" ht="12.75" customHeight="1" x14ac:dyDescent="0.3">
      <c r="B426" s="337">
        <v>43675</v>
      </c>
      <c r="C426" s="338">
        <v>0.42</v>
      </c>
      <c r="D426" s="338">
        <v>1.57</v>
      </c>
      <c r="E426" s="338">
        <v>0.35</v>
      </c>
      <c r="F426" s="338">
        <v>-0.39</v>
      </c>
      <c r="H426" s="227"/>
      <c r="I426" s="227"/>
      <c r="J426" s="227"/>
      <c r="K426" s="227"/>
    </row>
    <row r="427" spans="2:11" s="8" customFormat="1" ht="12.75" customHeight="1" x14ac:dyDescent="0.3">
      <c r="B427" s="337">
        <v>43672</v>
      </c>
      <c r="C427" s="338">
        <v>0.43</v>
      </c>
      <c r="D427" s="338">
        <v>1.56</v>
      </c>
      <c r="E427" s="338">
        <v>0.37</v>
      </c>
      <c r="F427" s="338">
        <v>-0.38</v>
      </c>
      <c r="H427" s="227"/>
      <c r="I427" s="227"/>
      <c r="J427" s="227"/>
      <c r="K427" s="227"/>
    </row>
    <row r="428" spans="2:11" s="8" customFormat="1" ht="12.75" customHeight="1" x14ac:dyDescent="0.3">
      <c r="B428" s="337">
        <v>43671</v>
      </c>
      <c r="C428" s="338">
        <v>0.42</v>
      </c>
      <c r="D428" s="338">
        <v>1.52</v>
      </c>
      <c r="E428" s="338">
        <v>0.35</v>
      </c>
      <c r="F428" s="338">
        <v>-0.36</v>
      </c>
      <c r="H428" s="227"/>
      <c r="I428" s="227"/>
      <c r="J428" s="227"/>
      <c r="K428" s="227"/>
    </row>
    <row r="429" spans="2:11" s="8" customFormat="1" ht="12.75" customHeight="1" x14ac:dyDescent="0.3">
      <c r="B429" s="337">
        <v>43670</v>
      </c>
      <c r="C429" s="338">
        <v>0.41</v>
      </c>
      <c r="D429" s="338">
        <v>1.49</v>
      </c>
      <c r="E429" s="338">
        <v>0.34</v>
      </c>
      <c r="F429" s="338">
        <v>-0.38</v>
      </c>
      <c r="H429" s="227"/>
      <c r="I429" s="227"/>
      <c r="J429" s="227"/>
      <c r="K429" s="227"/>
    </row>
    <row r="430" spans="2:11" s="8" customFormat="1" ht="12.75" customHeight="1" x14ac:dyDescent="0.3">
      <c r="B430" s="337">
        <v>43669</v>
      </c>
      <c r="C430" s="338">
        <v>0.45</v>
      </c>
      <c r="D430" s="338">
        <v>1.6</v>
      </c>
      <c r="E430" s="338">
        <v>0.39</v>
      </c>
      <c r="F430" s="338">
        <v>-0.36</v>
      </c>
      <c r="H430" s="227"/>
      <c r="I430" s="227"/>
      <c r="J430" s="227"/>
      <c r="K430" s="227"/>
    </row>
    <row r="431" spans="2:11" s="8" customFormat="1" ht="12.75" customHeight="1" x14ac:dyDescent="0.3">
      <c r="B431" s="337">
        <v>43668</v>
      </c>
      <c r="C431" s="338">
        <v>0.46</v>
      </c>
      <c r="D431" s="338">
        <v>1.65</v>
      </c>
      <c r="E431" s="338">
        <v>0.39</v>
      </c>
      <c r="F431" s="338">
        <v>-0.35</v>
      </c>
      <c r="H431" s="227"/>
      <c r="I431" s="227"/>
      <c r="J431" s="227"/>
      <c r="K431" s="227"/>
    </row>
    <row r="432" spans="2:11" s="8" customFormat="1" ht="12.75" customHeight="1" x14ac:dyDescent="0.3">
      <c r="B432" s="337">
        <v>43665</v>
      </c>
      <c r="C432" s="338">
        <v>0.45</v>
      </c>
      <c r="D432" s="338">
        <v>1.6</v>
      </c>
      <c r="E432" s="338">
        <v>0.38</v>
      </c>
      <c r="F432" s="338">
        <v>-0.33</v>
      </c>
      <c r="H432" s="227"/>
      <c r="I432" s="227"/>
      <c r="J432" s="227"/>
      <c r="K432" s="227"/>
    </row>
    <row r="433" spans="2:11" s="8" customFormat="1" ht="12.75" customHeight="1" x14ac:dyDescent="0.3">
      <c r="B433" s="337">
        <v>43664</v>
      </c>
      <c r="C433" s="338">
        <v>0.47</v>
      </c>
      <c r="D433" s="338">
        <v>1.55</v>
      </c>
      <c r="E433" s="338">
        <v>0.4</v>
      </c>
      <c r="F433" s="338">
        <v>-0.31</v>
      </c>
      <c r="H433" s="227"/>
      <c r="I433" s="227"/>
      <c r="J433" s="227"/>
      <c r="K433" s="227"/>
    </row>
    <row r="434" spans="2:11" s="8" customFormat="1" ht="12.75" customHeight="1" x14ac:dyDescent="0.3">
      <c r="B434" s="337">
        <v>43663</v>
      </c>
      <c r="C434" s="338">
        <v>0.51</v>
      </c>
      <c r="D434" s="338">
        <v>1.59</v>
      </c>
      <c r="E434" s="338">
        <v>0.44</v>
      </c>
      <c r="F434" s="338">
        <v>-0.28999999999999998</v>
      </c>
      <c r="H434" s="227"/>
      <c r="I434" s="227"/>
      <c r="J434" s="227"/>
      <c r="K434" s="227"/>
    </row>
    <row r="435" spans="2:11" s="8" customFormat="1" ht="12.75" customHeight="1" x14ac:dyDescent="0.3">
      <c r="B435" s="337">
        <v>43662</v>
      </c>
      <c r="C435" s="338">
        <v>0.55000000000000004</v>
      </c>
      <c r="D435" s="338">
        <v>1.61</v>
      </c>
      <c r="E435" s="338">
        <v>0.49</v>
      </c>
      <c r="F435" s="338">
        <v>-0.25</v>
      </c>
      <c r="H435" s="227"/>
      <c r="I435" s="227"/>
      <c r="J435" s="227"/>
      <c r="K435" s="227"/>
    </row>
    <row r="436" spans="2:11" s="8" customFormat="1" ht="12.75" customHeight="1" x14ac:dyDescent="0.3">
      <c r="B436" s="337">
        <v>43661</v>
      </c>
      <c r="C436" s="338">
        <v>0.57999999999999996</v>
      </c>
      <c r="D436" s="338">
        <v>1.65</v>
      </c>
      <c r="E436" s="338">
        <v>0.5</v>
      </c>
      <c r="F436" s="338">
        <v>-0.25</v>
      </c>
      <c r="H436" s="227"/>
      <c r="I436" s="227"/>
      <c r="J436" s="227"/>
      <c r="K436" s="227"/>
    </row>
    <row r="437" spans="2:11" s="8" customFormat="1" ht="12.75" customHeight="1" x14ac:dyDescent="0.3">
      <c r="B437" s="337">
        <v>43658</v>
      </c>
      <c r="C437" s="338">
        <v>0.65</v>
      </c>
      <c r="D437" s="338">
        <v>1.74</v>
      </c>
      <c r="E437" s="338">
        <v>0.56000000000000005</v>
      </c>
      <c r="F437" s="338">
        <v>-0.21</v>
      </c>
      <c r="H437" s="227"/>
      <c r="I437" s="227"/>
      <c r="J437" s="227"/>
      <c r="K437" s="227"/>
    </row>
    <row r="438" spans="2:11" s="8" customFormat="1" ht="12.75" customHeight="1" x14ac:dyDescent="0.3">
      <c r="B438" s="337">
        <v>43657</v>
      </c>
      <c r="C438" s="338">
        <v>0.56000000000000005</v>
      </c>
      <c r="D438" s="338">
        <v>1.7</v>
      </c>
      <c r="E438" s="338">
        <v>0.47</v>
      </c>
      <c r="F438" s="338">
        <v>-0.23</v>
      </c>
      <c r="H438" s="227"/>
      <c r="I438" s="227"/>
      <c r="J438" s="227"/>
      <c r="K438" s="227"/>
    </row>
    <row r="439" spans="2:11" s="8" customFormat="1" ht="12.75" customHeight="1" x14ac:dyDescent="0.3">
      <c r="B439" s="337">
        <v>43656</v>
      </c>
      <c r="C439" s="338">
        <v>0.5</v>
      </c>
      <c r="D439" s="338">
        <v>1.73</v>
      </c>
      <c r="E439" s="338">
        <v>0.44</v>
      </c>
      <c r="F439" s="338">
        <v>-0.31</v>
      </c>
      <c r="H439" s="227"/>
      <c r="I439" s="227"/>
      <c r="J439" s="227"/>
      <c r="K439" s="227"/>
    </row>
    <row r="440" spans="2:11" s="8" customFormat="1" ht="12.75" customHeight="1" x14ac:dyDescent="0.3">
      <c r="B440" s="337">
        <v>43655</v>
      </c>
      <c r="C440" s="338">
        <v>0.47</v>
      </c>
      <c r="D440" s="338">
        <v>1.73</v>
      </c>
      <c r="E440" s="338">
        <v>0.42</v>
      </c>
      <c r="F440" s="338">
        <v>-0.36</v>
      </c>
      <c r="H440" s="227"/>
      <c r="I440" s="227"/>
      <c r="J440" s="227"/>
      <c r="K440" s="227"/>
    </row>
    <row r="441" spans="2:11" s="8" customFormat="1" ht="12.75" customHeight="1" x14ac:dyDescent="0.3">
      <c r="B441" s="337">
        <v>43654</v>
      </c>
      <c r="C441" s="338">
        <v>0.49</v>
      </c>
      <c r="D441" s="338">
        <v>1.78</v>
      </c>
      <c r="E441" s="338">
        <v>0.43</v>
      </c>
      <c r="F441" s="338">
        <v>-0.37</v>
      </c>
      <c r="H441" s="227"/>
      <c r="I441" s="227"/>
      <c r="J441" s="227"/>
      <c r="K441" s="227"/>
    </row>
    <row r="442" spans="2:11" s="8" customFormat="1" ht="12.75" customHeight="1" x14ac:dyDescent="0.3">
      <c r="B442" s="337">
        <v>43651</v>
      </c>
      <c r="C442" s="338">
        <v>0.43</v>
      </c>
      <c r="D442" s="338">
        <v>1.74</v>
      </c>
      <c r="E442" s="338">
        <v>0.32</v>
      </c>
      <c r="F442" s="338">
        <v>-0.37</v>
      </c>
      <c r="H442" s="227"/>
      <c r="I442" s="227"/>
      <c r="J442" s="227"/>
      <c r="K442" s="227"/>
    </row>
    <row r="443" spans="2:11" s="8" customFormat="1" ht="12.75" customHeight="1" x14ac:dyDescent="0.3">
      <c r="B443" s="337">
        <v>43650</v>
      </c>
      <c r="C443" s="338">
        <v>0.33</v>
      </c>
      <c r="D443" s="338">
        <v>1.67</v>
      </c>
      <c r="E443" s="338">
        <v>0.25</v>
      </c>
      <c r="F443" s="338">
        <v>-0.4</v>
      </c>
      <c r="H443" s="227"/>
      <c r="I443" s="227"/>
      <c r="J443" s="227"/>
      <c r="K443" s="227"/>
    </row>
    <row r="444" spans="2:11" s="8" customFormat="1" ht="12.75" customHeight="1" x14ac:dyDescent="0.3">
      <c r="B444" s="337">
        <v>43649</v>
      </c>
      <c r="C444" s="338">
        <v>0.28999999999999998</v>
      </c>
      <c r="D444" s="338">
        <v>1.58</v>
      </c>
      <c r="E444" s="338">
        <v>0.21</v>
      </c>
      <c r="F444" s="338">
        <v>-0.39</v>
      </c>
      <c r="H444" s="227"/>
      <c r="I444" s="227"/>
      <c r="J444" s="227"/>
      <c r="K444" s="227"/>
    </row>
    <row r="445" spans="2:11" s="8" customFormat="1" ht="12.75" customHeight="1" x14ac:dyDescent="0.3">
      <c r="B445" s="337">
        <v>43648</v>
      </c>
      <c r="C445" s="338">
        <v>0.36</v>
      </c>
      <c r="D445" s="338">
        <v>1.84</v>
      </c>
      <c r="E445" s="338">
        <v>0.28999999999999998</v>
      </c>
      <c r="F445" s="338">
        <v>-0.37</v>
      </c>
      <c r="H445" s="227"/>
      <c r="I445" s="227"/>
      <c r="J445" s="227"/>
      <c r="K445" s="227"/>
    </row>
    <row r="446" spans="2:11" s="8" customFormat="1" ht="12.75" customHeight="1" x14ac:dyDescent="0.3">
      <c r="B446" s="337">
        <v>43647</v>
      </c>
      <c r="C446" s="338">
        <v>0.41</v>
      </c>
      <c r="D446" s="338">
        <v>1.97</v>
      </c>
      <c r="E446" s="338">
        <v>0.33</v>
      </c>
      <c r="F446" s="338">
        <v>-0.36</v>
      </c>
      <c r="H446" s="227"/>
      <c r="I446" s="227"/>
      <c r="J446" s="227"/>
      <c r="K446" s="227"/>
    </row>
    <row r="447" spans="2:11" s="8" customFormat="1" ht="12.75" customHeight="1" x14ac:dyDescent="0.3">
      <c r="B447" s="337">
        <v>43644</v>
      </c>
      <c r="C447" s="338">
        <v>0.47</v>
      </c>
      <c r="D447" s="338">
        <v>2.1</v>
      </c>
      <c r="E447" s="338">
        <v>0.39</v>
      </c>
      <c r="F447" s="338">
        <v>-0.33</v>
      </c>
      <c r="H447" s="227"/>
      <c r="I447" s="227"/>
      <c r="J447" s="227"/>
      <c r="K447" s="227"/>
    </row>
    <row r="448" spans="2:11" s="8" customFormat="1" ht="12.75" customHeight="1" x14ac:dyDescent="0.3">
      <c r="B448" s="337">
        <v>43643</v>
      </c>
      <c r="C448" s="338">
        <v>0.48</v>
      </c>
      <c r="D448" s="338">
        <v>2.13</v>
      </c>
      <c r="E448" s="338">
        <v>0.39</v>
      </c>
      <c r="F448" s="338">
        <v>-0.32</v>
      </c>
      <c r="H448" s="227"/>
      <c r="I448" s="227"/>
      <c r="J448" s="227"/>
      <c r="K448" s="227"/>
    </row>
    <row r="449" spans="2:11" s="8" customFormat="1" ht="12.75" customHeight="1" x14ac:dyDescent="0.3">
      <c r="B449" s="337">
        <v>43642</v>
      </c>
      <c r="C449" s="338">
        <v>0.47</v>
      </c>
      <c r="D449" s="338">
        <v>2.14</v>
      </c>
      <c r="E449" s="338">
        <v>0.39</v>
      </c>
      <c r="F449" s="338">
        <v>-0.3</v>
      </c>
      <c r="H449" s="227"/>
      <c r="I449" s="227"/>
      <c r="J449" s="227"/>
      <c r="K449" s="227"/>
    </row>
    <row r="450" spans="2:11" s="8" customFormat="1" ht="12.75" customHeight="1" x14ac:dyDescent="0.3">
      <c r="B450" s="337">
        <v>43641</v>
      </c>
      <c r="C450" s="338">
        <v>0.48</v>
      </c>
      <c r="D450" s="338">
        <v>2.16</v>
      </c>
      <c r="E450" s="338">
        <v>0.38</v>
      </c>
      <c r="F450" s="338">
        <v>-0.33</v>
      </c>
      <c r="H450" s="227"/>
      <c r="I450" s="227"/>
      <c r="J450" s="227"/>
      <c r="K450" s="227"/>
    </row>
    <row r="451" spans="2:11" s="8" customFormat="1" ht="12.75" customHeight="1" x14ac:dyDescent="0.3">
      <c r="B451" s="337">
        <v>43640</v>
      </c>
      <c r="C451" s="338">
        <v>0.52</v>
      </c>
      <c r="D451" s="338">
        <v>2.15</v>
      </c>
      <c r="E451" s="338">
        <v>0.41</v>
      </c>
      <c r="F451" s="338">
        <v>-0.31</v>
      </c>
      <c r="H451" s="227"/>
      <c r="I451" s="227"/>
      <c r="J451" s="227"/>
      <c r="K451" s="227"/>
    </row>
    <row r="452" spans="2:11" s="8" customFormat="1" ht="12.75" customHeight="1" x14ac:dyDescent="0.3">
      <c r="B452" s="337">
        <v>43637</v>
      </c>
      <c r="C452" s="338">
        <v>0.56999999999999995</v>
      </c>
      <c r="D452" s="338">
        <v>2.15</v>
      </c>
      <c r="E452" s="338">
        <v>0.43</v>
      </c>
      <c r="F452" s="338">
        <v>-0.28999999999999998</v>
      </c>
      <c r="H452" s="227"/>
      <c r="I452" s="227"/>
      <c r="J452" s="227"/>
      <c r="K452" s="227"/>
    </row>
    <row r="453" spans="2:11" s="8" customFormat="1" ht="12.75" customHeight="1" x14ac:dyDescent="0.3">
      <c r="B453" s="337">
        <v>43636</v>
      </c>
      <c r="C453" s="338">
        <v>0.53</v>
      </c>
      <c r="D453" s="338">
        <v>2.14</v>
      </c>
      <c r="E453" s="338">
        <v>0.39</v>
      </c>
      <c r="F453" s="338">
        <v>-0.32</v>
      </c>
      <c r="H453" s="227"/>
      <c r="I453" s="227"/>
      <c r="J453" s="227"/>
      <c r="K453" s="227"/>
    </row>
    <row r="454" spans="2:11" s="8" customFormat="1" ht="12.75" customHeight="1" x14ac:dyDescent="0.3">
      <c r="B454" s="337">
        <v>43635</v>
      </c>
      <c r="C454" s="338">
        <v>0.55000000000000004</v>
      </c>
      <c r="D454" s="338">
        <v>2.11</v>
      </c>
      <c r="E454" s="338">
        <v>0.4</v>
      </c>
      <c r="F454" s="338">
        <v>-0.28999999999999998</v>
      </c>
      <c r="H454" s="227"/>
      <c r="I454" s="227"/>
      <c r="J454" s="227"/>
      <c r="K454" s="227"/>
    </row>
    <row r="455" spans="2:11" s="8" customFormat="1" ht="12.75" customHeight="1" x14ac:dyDescent="0.3">
      <c r="B455" s="337">
        <v>43634</v>
      </c>
      <c r="C455" s="338">
        <v>0.53</v>
      </c>
      <c r="D455" s="338">
        <v>2.11</v>
      </c>
      <c r="E455" s="338">
        <v>0.39</v>
      </c>
      <c r="F455" s="338">
        <v>-0.32</v>
      </c>
      <c r="H455" s="227"/>
      <c r="I455" s="227"/>
      <c r="J455" s="227"/>
      <c r="K455" s="227"/>
    </row>
    <row r="456" spans="2:11" s="8" customFormat="1" ht="12.75" customHeight="1" x14ac:dyDescent="0.3">
      <c r="B456" s="337">
        <v>43633</v>
      </c>
      <c r="C456" s="338">
        <v>0.63</v>
      </c>
      <c r="D456" s="338">
        <v>2.2999999999999998</v>
      </c>
      <c r="E456" s="338">
        <v>0.52</v>
      </c>
      <c r="F456" s="338">
        <v>-0.25</v>
      </c>
      <c r="H456" s="227"/>
      <c r="I456" s="227"/>
      <c r="J456" s="227"/>
      <c r="K456" s="227"/>
    </row>
    <row r="457" spans="2:11" s="8" customFormat="1" ht="12.75" customHeight="1" x14ac:dyDescent="0.3">
      <c r="B457" s="337">
        <v>43630</v>
      </c>
      <c r="C457" s="338">
        <v>0.61</v>
      </c>
      <c r="D457" s="338">
        <v>2.35</v>
      </c>
      <c r="E457" s="338">
        <v>0.5</v>
      </c>
      <c r="F457" s="338">
        <v>-0.26</v>
      </c>
      <c r="H457" s="227"/>
      <c r="I457" s="227"/>
      <c r="J457" s="227"/>
      <c r="K457" s="227"/>
    </row>
    <row r="458" spans="2:11" s="8" customFormat="1" ht="12.75" customHeight="1" x14ac:dyDescent="0.3">
      <c r="B458" s="337">
        <v>43629</v>
      </c>
      <c r="C458" s="338">
        <v>0.64</v>
      </c>
      <c r="D458" s="338">
        <v>2.35</v>
      </c>
      <c r="E458" s="338">
        <v>0.54</v>
      </c>
      <c r="F458" s="338">
        <v>-0.24</v>
      </c>
      <c r="H458" s="227"/>
      <c r="I458" s="227"/>
      <c r="J458" s="227"/>
      <c r="K458" s="227"/>
    </row>
    <row r="459" spans="2:11" s="8" customFormat="1" ht="12.75" customHeight="1" x14ac:dyDescent="0.3">
      <c r="B459" s="337">
        <v>43628</v>
      </c>
      <c r="C459" s="338">
        <v>0.65</v>
      </c>
      <c r="D459" s="338">
        <v>2.4300000000000002</v>
      </c>
      <c r="E459" s="338">
        <v>0.56999999999999995</v>
      </c>
      <c r="F459" s="338">
        <v>-0.24</v>
      </c>
      <c r="H459" s="227"/>
      <c r="I459" s="227"/>
      <c r="J459" s="227"/>
      <c r="K459" s="227"/>
    </row>
    <row r="460" spans="2:11" s="8" customFormat="1" ht="12.75" customHeight="1" x14ac:dyDescent="0.3">
      <c r="B460" s="337">
        <v>43627</v>
      </c>
      <c r="C460" s="338">
        <v>0.64</v>
      </c>
      <c r="D460" s="338">
        <v>2.39</v>
      </c>
      <c r="E460" s="338">
        <v>0.57999999999999996</v>
      </c>
      <c r="F460" s="338">
        <v>-0.23</v>
      </c>
      <c r="H460" s="227"/>
      <c r="I460" s="227"/>
      <c r="J460" s="227"/>
      <c r="K460" s="227"/>
    </row>
    <row r="461" spans="2:11" s="8" customFormat="1" ht="12.75" customHeight="1" x14ac:dyDescent="0.3">
      <c r="B461" s="337">
        <v>43626</v>
      </c>
      <c r="C461" s="338">
        <v>0.68</v>
      </c>
      <c r="D461" s="338">
        <v>2.36</v>
      </c>
      <c r="E461" s="338">
        <v>0.6</v>
      </c>
      <c r="F461" s="338">
        <v>-0.22</v>
      </c>
      <c r="H461" s="227"/>
      <c r="I461" s="227"/>
      <c r="J461" s="227"/>
      <c r="K461" s="227"/>
    </row>
    <row r="462" spans="2:11" s="8" customFormat="1" ht="12.75" customHeight="1" x14ac:dyDescent="0.3">
      <c r="B462" s="337">
        <v>43623</v>
      </c>
      <c r="C462" s="338">
        <v>0.62</v>
      </c>
      <c r="D462" s="338">
        <v>2.36</v>
      </c>
      <c r="E462" s="338">
        <v>0.55000000000000004</v>
      </c>
      <c r="F462" s="338">
        <v>-0.26</v>
      </c>
      <c r="H462" s="227"/>
      <c r="I462" s="227"/>
      <c r="J462" s="227"/>
      <c r="K462" s="227"/>
    </row>
    <row r="463" spans="2:11" s="8" customFormat="1" ht="12.75" customHeight="1" x14ac:dyDescent="0.3">
      <c r="B463" s="337">
        <v>43622</v>
      </c>
      <c r="C463" s="338">
        <v>0.67</v>
      </c>
      <c r="D463" s="338">
        <v>2.4900000000000002</v>
      </c>
      <c r="E463" s="338">
        <v>0.61</v>
      </c>
      <c r="F463" s="338">
        <v>-0.24</v>
      </c>
      <c r="H463" s="227"/>
      <c r="I463" s="227"/>
      <c r="J463" s="227"/>
      <c r="K463" s="227"/>
    </row>
    <row r="464" spans="2:11" s="8" customFormat="1" ht="12.75" customHeight="1" x14ac:dyDescent="0.3">
      <c r="B464" s="337">
        <v>43621</v>
      </c>
      <c r="C464" s="338">
        <v>0.67</v>
      </c>
      <c r="D464" s="338">
        <v>2.4700000000000002</v>
      </c>
      <c r="E464" s="338">
        <v>0.63</v>
      </c>
      <c r="F464" s="338">
        <v>-0.23</v>
      </c>
      <c r="H464" s="227"/>
      <c r="I464" s="227"/>
      <c r="J464" s="227"/>
      <c r="K464" s="227"/>
    </row>
    <row r="465" spans="2:11" s="8" customFormat="1" ht="12.75" customHeight="1" x14ac:dyDescent="0.3">
      <c r="B465" s="337">
        <v>43620</v>
      </c>
      <c r="C465" s="338">
        <v>0.72</v>
      </c>
      <c r="D465" s="338">
        <v>2.5099999999999998</v>
      </c>
      <c r="E465" s="338">
        <v>0.66</v>
      </c>
      <c r="F465" s="338">
        <v>-0.21</v>
      </c>
      <c r="H465" s="227"/>
      <c r="I465" s="227"/>
      <c r="J465" s="227"/>
      <c r="K465" s="227"/>
    </row>
    <row r="466" spans="2:11" s="8" customFormat="1" ht="12.75" customHeight="1" x14ac:dyDescent="0.3">
      <c r="B466" s="337">
        <v>43619</v>
      </c>
      <c r="C466" s="338">
        <v>0.76</v>
      </c>
      <c r="D466" s="338">
        <v>2.56</v>
      </c>
      <c r="E466" s="338">
        <v>0.69</v>
      </c>
      <c r="F466" s="338">
        <v>-0.2</v>
      </c>
      <c r="H466" s="227"/>
      <c r="I466" s="227"/>
      <c r="J466" s="227"/>
      <c r="K466" s="227"/>
    </row>
    <row r="467" spans="2:11" s="8" customFormat="1" ht="12.75" customHeight="1" x14ac:dyDescent="0.3">
      <c r="B467" s="337">
        <v>43616</v>
      </c>
      <c r="C467" s="338">
        <v>0.81</v>
      </c>
      <c r="D467" s="338">
        <v>2.67</v>
      </c>
      <c r="E467" s="338">
        <v>0.71</v>
      </c>
      <c r="F467" s="338">
        <v>-0.2</v>
      </c>
      <c r="H467" s="227"/>
      <c r="I467" s="227"/>
      <c r="J467" s="227"/>
      <c r="K467" s="227"/>
    </row>
    <row r="468" spans="2:11" s="8" customFormat="1" ht="12.75" customHeight="1" x14ac:dyDescent="0.3">
      <c r="B468" s="337">
        <v>43615</v>
      </c>
      <c r="C468" s="338">
        <v>0.86</v>
      </c>
      <c r="D468" s="338">
        <v>2.65</v>
      </c>
      <c r="E468" s="338">
        <v>0.76</v>
      </c>
      <c r="F468" s="338">
        <v>-0.18</v>
      </c>
      <c r="H468" s="227"/>
      <c r="I468" s="227"/>
      <c r="J468" s="227"/>
      <c r="K468" s="227"/>
    </row>
    <row r="469" spans="2:11" s="8" customFormat="1" ht="12.75" customHeight="1" x14ac:dyDescent="0.3">
      <c r="B469" s="337">
        <v>43614</v>
      </c>
      <c r="C469" s="338">
        <v>0.85</v>
      </c>
      <c r="D469" s="338">
        <v>2.64</v>
      </c>
      <c r="E469" s="338">
        <v>0.73</v>
      </c>
      <c r="F469" s="338">
        <v>-0.18</v>
      </c>
      <c r="H469" s="227"/>
      <c r="I469" s="227"/>
      <c r="J469" s="227"/>
      <c r="K469" s="227"/>
    </row>
    <row r="470" spans="2:11" s="8" customFormat="1" ht="12.75" customHeight="1" x14ac:dyDescent="0.3">
      <c r="B470" s="337">
        <v>43613</v>
      </c>
      <c r="C470" s="338">
        <v>0.92</v>
      </c>
      <c r="D470" s="338">
        <v>2.68</v>
      </c>
      <c r="E470" s="338">
        <v>0.78</v>
      </c>
      <c r="F470" s="338">
        <v>-0.16</v>
      </c>
      <c r="H470" s="227"/>
      <c r="I470" s="227"/>
      <c r="J470" s="227"/>
      <c r="K470" s="227"/>
    </row>
    <row r="471" spans="2:11" s="8" customFormat="1" ht="12.75" customHeight="1" x14ac:dyDescent="0.3">
      <c r="B471" s="337">
        <v>43612</v>
      </c>
      <c r="C471" s="338">
        <v>0.95</v>
      </c>
      <c r="D471" s="338">
        <v>2.67</v>
      </c>
      <c r="E471" s="338">
        <v>0.81</v>
      </c>
      <c r="F471" s="338">
        <v>-0.15</v>
      </c>
      <c r="H471" s="227"/>
      <c r="I471" s="227"/>
      <c r="J471" s="227"/>
      <c r="K471" s="227"/>
    </row>
    <row r="472" spans="2:11" s="8" customFormat="1" ht="12.75" customHeight="1" x14ac:dyDescent="0.3">
      <c r="B472" s="337">
        <v>43609</v>
      </c>
      <c r="C472" s="338">
        <v>0.97</v>
      </c>
      <c r="D472" s="338">
        <v>2.5499999999999998</v>
      </c>
      <c r="E472" s="338">
        <v>0.82</v>
      </c>
      <c r="F472" s="338">
        <v>-0.12</v>
      </c>
      <c r="H472" s="227"/>
      <c r="I472" s="227"/>
      <c r="J472" s="227"/>
      <c r="K472" s="227"/>
    </row>
    <row r="473" spans="2:11" s="8" customFormat="1" ht="12.75" customHeight="1" x14ac:dyDescent="0.3">
      <c r="B473" s="337">
        <v>43608</v>
      </c>
      <c r="C473" s="338">
        <v>1.01</v>
      </c>
      <c r="D473" s="338">
        <v>2.64</v>
      </c>
      <c r="E473" s="338">
        <v>0.85</v>
      </c>
      <c r="F473" s="338">
        <v>-0.12</v>
      </c>
      <c r="H473" s="227"/>
      <c r="I473" s="227"/>
      <c r="J473" s="227"/>
      <c r="K473" s="227"/>
    </row>
    <row r="474" spans="2:11" s="8" customFormat="1" ht="12.75" customHeight="1" x14ac:dyDescent="0.3">
      <c r="B474" s="337">
        <v>43607</v>
      </c>
      <c r="C474" s="338">
        <v>1.02</v>
      </c>
      <c r="D474" s="338">
        <v>2.63</v>
      </c>
      <c r="E474" s="338">
        <v>0.87</v>
      </c>
      <c r="F474" s="338">
        <v>-0.09</v>
      </c>
      <c r="H474" s="227"/>
      <c r="I474" s="227"/>
      <c r="J474" s="227"/>
      <c r="K474" s="227"/>
    </row>
    <row r="475" spans="2:11" s="8" customFormat="1" ht="12.75" customHeight="1" x14ac:dyDescent="0.3">
      <c r="B475" s="337">
        <v>43606</v>
      </c>
      <c r="C475" s="338">
        <v>1.03</v>
      </c>
      <c r="D475" s="338">
        <v>2.64</v>
      </c>
      <c r="E475" s="338">
        <v>0.87</v>
      </c>
      <c r="F475" s="338">
        <v>-0.06</v>
      </c>
      <c r="H475" s="227"/>
      <c r="I475" s="227"/>
      <c r="J475" s="227"/>
      <c r="K475" s="227"/>
    </row>
    <row r="476" spans="2:11" s="8" customFormat="1" ht="12.75" customHeight="1" x14ac:dyDescent="0.3">
      <c r="B476" s="337">
        <v>43605</v>
      </c>
      <c r="C476" s="338">
        <v>1.05</v>
      </c>
      <c r="D476" s="338">
        <v>2.7</v>
      </c>
      <c r="E476" s="338">
        <v>0.88</v>
      </c>
      <c r="F476" s="338">
        <v>-0.09</v>
      </c>
      <c r="H476" s="227"/>
      <c r="I476" s="227"/>
      <c r="J476" s="227"/>
      <c r="K476" s="227"/>
    </row>
    <row r="477" spans="2:11" s="8" customFormat="1" ht="12.75" customHeight="1" x14ac:dyDescent="0.3">
      <c r="B477" s="337">
        <v>43602</v>
      </c>
      <c r="C477" s="338">
        <v>1.05</v>
      </c>
      <c r="D477" s="338">
        <v>2.66</v>
      </c>
      <c r="E477" s="338">
        <v>0.87</v>
      </c>
      <c r="F477" s="338">
        <v>-0.11</v>
      </c>
      <c r="H477" s="227"/>
      <c r="I477" s="227"/>
      <c r="J477" s="227"/>
      <c r="K477" s="227"/>
    </row>
    <row r="478" spans="2:11" s="8" customFormat="1" ht="12.75" customHeight="1" x14ac:dyDescent="0.3">
      <c r="B478" s="337">
        <v>43601</v>
      </c>
      <c r="C478" s="338">
        <v>1.08</v>
      </c>
      <c r="D478" s="338">
        <v>2.68</v>
      </c>
      <c r="E478" s="338">
        <v>0.9</v>
      </c>
      <c r="F478" s="338">
        <v>-0.1</v>
      </c>
      <c r="H478" s="227"/>
      <c r="I478" s="227"/>
      <c r="J478" s="227"/>
      <c r="K478" s="227"/>
    </row>
    <row r="479" spans="2:11" s="8" customFormat="1" ht="12.75" customHeight="1" x14ac:dyDescent="0.3">
      <c r="B479" s="337">
        <v>43600</v>
      </c>
      <c r="C479" s="338">
        <v>1.1200000000000001</v>
      </c>
      <c r="D479" s="338">
        <v>2.75</v>
      </c>
      <c r="E479" s="338">
        <v>0.95</v>
      </c>
      <c r="F479" s="338">
        <v>-0.1</v>
      </c>
      <c r="H479" s="227"/>
      <c r="I479" s="227"/>
      <c r="J479" s="227"/>
      <c r="K479" s="227"/>
    </row>
    <row r="480" spans="2:11" s="8" customFormat="1" ht="12.75" customHeight="1" x14ac:dyDescent="0.3">
      <c r="B480" s="337">
        <v>43599</v>
      </c>
      <c r="C480" s="338">
        <v>1.1299999999999999</v>
      </c>
      <c r="D480" s="338">
        <v>2.73</v>
      </c>
      <c r="E480" s="338">
        <v>0.97</v>
      </c>
      <c r="F480" s="338">
        <v>-7.0000000000000007E-2</v>
      </c>
      <c r="H480" s="227"/>
      <c r="I480" s="227"/>
      <c r="J480" s="227"/>
      <c r="K480" s="227"/>
    </row>
    <row r="481" spans="2:11" s="8" customFormat="1" ht="12.75" customHeight="1" x14ac:dyDescent="0.3">
      <c r="B481" s="337">
        <v>43598</v>
      </c>
      <c r="C481" s="338">
        <v>1.1499999999999999</v>
      </c>
      <c r="D481" s="338">
        <v>2.7</v>
      </c>
      <c r="E481" s="338">
        <v>0.99</v>
      </c>
      <c r="F481" s="338">
        <v>-7.0000000000000007E-2</v>
      </c>
      <c r="H481" s="227"/>
      <c r="I481" s="227"/>
      <c r="J481" s="227"/>
      <c r="K481" s="227"/>
    </row>
    <row r="482" spans="2:11" s="8" customFormat="1" ht="12.75" customHeight="1" x14ac:dyDescent="0.3">
      <c r="B482" s="337">
        <v>43595</v>
      </c>
      <c r="C482" s="338">
        <v>1.1100000000000001</v>
      </c>
      <c r="D482" s="338">
        <v>2.68</v>
      </c>
      <c r="E482" s="338">
        <v>0.98</v>
      </c>
      <c r="F482" s="338">
        <v>-0.05</v>
      </c>
      <c r="H482" s="227"/>
      <c r="I482" s="227"/>
      <c r="J482" s="227"/>
      <c r="K482" s="227"/>
    </row>
    <row r="483" spans="2:11" s="8" customFormat="1" ht="12.75" customHeight="1" x14ac:dyDescent="0.3">
      <c r="B483" s="337">
        <v>43594</v>
      </c>
      <c r="C483" s="338">
        <v>1.1100000000000001</v>
      </c>
      <c r="D483" s="338">
        <v>2.68</v>
      </c>
      <c r="E483" s="338">
        <v>0.99</v>
      </c>
      <c r="F483" s="338">
        <v>-0.05</v>
      </c>
      <c r="H483" s="227"/>
      <c r="I483" s="227"/>
      <c r="J483" s="227"/>
      <c r="K483" s="227"/>
    </row>
    <row r="484" spans="2:11" s="8" customFormat="1" ht="12.75" customHeight="1" x14ac:dyDescent="0.3">
      <c r="B484" s="337">
        <v>43593</v>
      </c>
      <c r="C484" s="338">
        <v>1.08</v>
      </c>
      <c r="D484" s="338">
        <v>2.61</v>
      </c>
      <c r="E484" s="338">
        <v>0.96</v>
      </c>
      <c r="F484" s="338">
        <v>-0.04</v>
      </c>
      <c r="H484" s="227"/>
      <c r="I484" s="227"/>
      <c r="J484" s="227"/>
      <c r="K484" s="227"/>
    </row>
    <row r="485" spans="2:11" s="8" customFormat="1" ht="12.75" customHeight="1" x14ac:dyDescent="0.3">
      <c r="B485" s="337">
        <v>43592</v>
      </c>
      <c r="C485" s="338">
        <v>1.0900000000000001</v>
      </c>
      <c r="D485" s="338">
        <v>2.62</v>
      </c>
      <c r="E485" s="338">
        <v>0.96</v>
      </c>
      <c r="F485" s="338">
        <v>-0.04</v>
      </c>
      <c r="H485" s="227"/>
      <c r="I485" s="227"/>
      <c r="J485" s="227"/>
      <c r="K485" s="227"/>
    </row>
    <row r="486" spans="2:11" s="8" customFormat="1" ht="12.75" customHeight="1" x14ac:dyDescent="0.3">
      <c r="B486" s="337">
        <v>43591</v>
      </c>
      <c r="C486" s="338">
        <v>1.1200000000000001</v>
      </c>
      <c r="D486" s="338">
        <v>2.58</v>
      </c>
      <c r="E486" s="338">
        <v>0.98</v>
      </c>
      <c r="F486" s="338">
        <v>0</v>
      </c>
      <c r="H486" s="227"/>
      <c r="I486" s="227"/>
      <c r="J486" s="227"/>
      <c r="K486" s="227"/>
    </row>
    <row r="487" spans="2:11" s="8" customFormat="1" ht="12.75" customHeight="1" x14ac:dyDescent="0.3">
      <c r="B487" s="337">
        <v>43588</v>
      </c>
      <c r="C487" s="338">
        <v>1.1200000000000001</v>
      </c>
      <c r="D487" s="338">
        <v>2.56</v>
      </c>
      <c r="E487" s="338">
        <v>0.98</v>
      </c>
      <c r="F487" s="338">
        <v>0.02</v>
      </c>
      <c r="H487" s="227"/>
      <c r="I487" s="227"/>
      <c r="J487" s="227"/>
      <c r="K487" s="227"/>
    </row>
    <row r="488" spans="2:11" s="8" customFormat="1" ht="12.75" customHeight="1" x14ac:dyDescent="0.3">
      <c r="B488" s="337">
        <v>43587</v>
      </c>
      <c r="C488" s="338">
        <v>1.1100000000000001</v>
      </c>
      <c r="D488" s="338">
        <v>2.5499999999999998</v>
      </c>
      <c r="E488" s="338">
        <v>0.99</v>
      </c>
      <c r="F488" s="338">
        <v>0.03</v>
      </c>
      <c r="H488" s="227"/>
      <c r="I488" s="227"/>
      <c r="J488" s="227"/>
      <c r="K488" s="227"/>
    </row>
    <row r="489" spans="2:11" s="8" customFormat="1" ht="12.75" customHeight="1" x14ac:dyDescent="0.3">
      <c r="B489" s="337">
        <v>43585</v>
      </c>
      <c r="C489" s="338">
        <v>1.1100000000000001</v>
      </c>
      <c r="D489" s="338">
        <v>2.5499999999999998</v>
      </c>
      <c r="E489" s="338">
        <v>1</v>
      </c>
      <c r="F489" s="338">
        <v>0.01</v>
      </c>
      <c r="H489" s="227"/>
      <c r="I489" s="227"/>
      <c r="J489" s="227"/>
      <c r="K489" s="227"/>
    </row>
    <row r="490" spans="2:11" s="8" customFormat="1" ht="12.75" customHeight="1" x14ac:dyDescent="0.3">
      <c r="B490" s="337">
        <v>43584</v>
      </c>
      <c r="C490" s="338">
        <v>1.1200000000000001</v>
      </c>
      <c r="D490" s="338">
        <v>2.58</v>
      </c>
      <c r="E490" s="338">
        <v>1.01</v>
      </c>
      <c r="F490" s="338">
        <v>0</v>
      </c>
      <c r="H490" s="227"/>
      <c r="I490" s="227"/>
      <c r="J490" s="227"/>
      <c r="K490" s="227"/>
    </row>
    <row r="491" spans="2:11" s="8" customFormat="1" ht="12.75" customHeight="1" x14ac:dyDescent="0.3">
      <c r="B491" s="337">
        <v>43581</v>
      </c>
      <c r="C491" s="338">
        <v>1.1299999999999999</v>
      </c>
      <c r="D491" s="338">
        <v>2.58</v>
      </c>
      <c r="E491" s="338">
        <v>1.02</v>
      </c>
      <c r="F491" s="338">
        <v>-0.02</v>
      </c>
      <c r="H491" s="227"/>
      <c r="I491" s="227"/>
      <c r="J491" s="227"/>
      <c r="K491" s="227"/>
    </row>
    <row r="492" spans="2:11" s="8" customFormat="1" ht="12.75" customHeight="1" x14ac:dyDescent="0.3">
      <c r="B492" s="337">
        <v>43580</v>
      </c>
      <c r="C492" s="338">
        <v>1.18</v>
      </c>
      <c r="D492" s="338">
        <v>2.69</v>
      </c>
      <c r="E492" s="338">
        <v>1.0900000000000001</v>
      </c>
      <c r="F492" s="338">
        <v>-0.01</v>
      </c>
      <c r="H492" s="227"/>
      <c r="I492" s="227"/>
      <c r="J492" s="227"/>
      <c r="K492" s="227"/>
    </row>
    <row r="493" spans="2:11" s="8" customFormat="1" ht="12.75" customHeight="1" x14ac:dyDescent="0.3">
      <c r="B493" s="337">
        <v>43579</v>
      </c>
      <c r="C493" s="338">
        <v>1.17</v>
      </c>
      <c r="D493" s="338">
        <v>2.63</v>
      </c>
      <c r="E493" s="338">
        <v>1.07</v>
      </c>
      <c r="F493" s="338">
        <v>-0.01</v>
      </c>
      <c r="H493" s="227"/>
      <c r="I493" s="227"/>
      <c r="J493" s="227"/>
      <c r="K493" s="227"/>
    </row>
    <row r="494" spans="2:11" s="8" customFormat="1" ht="12.75" customHeight="1" x14ac:dyDescent="0.3">
      <c r="B494" s="337">
        <v>43578</v>
      </c>
      <c r="C494" s="338">
        <v>1.2</v>
      </c>
      <c r="D494" s="338">
        <v>2.67</v>
      </c>
      <c r="E494" s="338">
        <v>1.1100000000000001</v>
      </c>
      <c r="F494" s="338">
        <v>0.04</v>
      </c>
      <c r="H494" s="227"/>
      <c r="I494" s="227"/>
      <c r="J494" s="227"/>
      <c r="K494" s="227"/>
    </row>
    <row r="495" spans="2:11" s="8" customFormat="1" ht="12.75" customHeight="1" x14ac:dyDescent="0.3">
      <c r="B495" s="337">
        <v>43573</v>
      </c>
      <c r="C495" s="338">
        <v>1.1599999999999999</v>
      </c>
      <c r="D495" s="338">
        <v>2.6</v>
      </c>
      <c r="E495" s="338">
        <v>1.07</v>
      </c>
      <c r="F495" s="338">
        <v>0.02</v>
      </c>
      <c r="H495" s="227"/>
      <c r="I495" s="227"/>
      <c r="J495" s="227"/>
      <c r="K495" s="227"/>
    </row>
    <row r="496" spans="2:11" s="8" customFormat="1" ht="12.75" customHeight="1" x14ac:dyDescent="0.3">
      <c r="B496" s="337">
        <v>43572</v>
      </c>
      <c r="C496" s="338">
        <v>1.21</v>
      </c>
      <c r="D496" s="338">
        <v>2.61</v>
      </c>
      <c r="E496" s="338">
        <v>1.1000000000000001</v>
      </c>
      <c r="F496" s="338">
        <v>0.08</v>
      </c>
      <c r="H496" s="227"/>
      <c r="I496" s="227"/>
      <c r="J496" s="227"/>
      <c r="K496" s="227"/>
    </row>
    <row r="497" spans="2:11" s="8" customFormat="1" ht="12.75" customHeight="1" x14ac:dyDescent="0.3">
      <c r="B497" s="337">
        <v>43571</v>
      </c>
      <c r="C497" s="338">
        <v>1.19</v>
      </c>
      <c r="D497" s="338">
        <v>2.59</v>
      </c>
      <c r="E497" s="338">
        <v>1.08</v>
      </c>
      <c r="F497" s="338">
        <v>7.0000000000000007E-2</v>
      </c>
      <c r="H497" s="227"/>
      <c r="I497" s="227"/>
      <c r="J497" s="227"/>
      <c r="K497" s="227"/>
    </row>
    <row r="498" spans="2:11" s="8" customFormat="1" ht="12.75" customHeight="1" x14ac:dyDescent="0.3">
      <c r="B498" s="337">
        <v>43570</v>
      </c>
      <c r="C498" s="338">
        <v>1.19</v>
      </c>
      <c r="D498" s="338">
        <v>2.58</v>
      </c>
      <c r="E498" s="338">
        <v>1.08</v>
      </c>
      <c r="F498" s="338">
        <v>0.06</v>
      </c>
      <c r="H498" s="227"/>
      <c r="I498" s="227"/>
      <c r="J498" s="227"/>
      <c r="K498" s="227"/>
    </row>
    <row r="499" spans="2:11" s="8" customFormat="1" ht="12.75" customHeight="1" x14ac:dyDescent="0.3">
      <c r="B499" s="337">
        <v>43567</v>
      </c>
      <c r="C499" s="338">
        <v>1.17</v>
      </c>
      <c r="D499" s="338">
        <v>2.54</v>
      </c>
      <c r="E499" s="338">
        <v>1.05</v>
      </c>
      <c r="F499" s="338">
        <v>0.05</v>
      </c>
      <c r="H499" s="227"/>
      <c r="I499" s="227"/>
      <c r="J499" s="227"/>
      <c r="K499" s="227"/>
    </row>
    <row r="500" spans="2:11" s="8" customFormat="1" ht="12.75" customHeight="1" x14ac:dyDescent="0.3">
      <c r="B500" s="337">
        <v>43566</v>
      </c>
      <c r="C500" s="338">
        <v>1.1299999999999999</v>
      </c>
      <c r="D500" s="338">
        <v>2.37</v>
      </c>
      <c r="E500" s="338">
        <v>1</v>
      </c>
      <c r="F500" s="338">
        <v>-0.01</v>
      </c>
      <c r="H500" s="227"/>
      <c r="I500" s="227"/>
      <c r="J500" s="227"/>
      <c r="K500" s="227"/>
    </row>
    <row r="501" spans="2:11" s="8" customFormat="1" ht="12.75" customHeight="1" x14ac:dyDescent="0.3">
      <c r="B501" s="337">
        <v>43565</v>
      </c>
      <c r="C501" s="338">
        <v>1.1599999999999999</v>
      </c>
      <c r="D501" s="338">
        <v>2.41</v>
      </c>
      <c r="E501" s="338">
        <v>1.04</v>
      </c>
      <c r="F501" s="338">
        <v>-0.03</v>
      </c>
      <c r="H501" s="227"/>
      <c r="I501" s="227"/>
      <c r="J501" s="227"/>
      <c r="K501" s="227"/>
    </row>
    <row r="502" spans="2:11" s="8" customFormat="1" ht="12.75" customHeight="1" x14ac:dyDescent="0.3">
      <c r="B502" s="337">
        <v>43564</v>
      </c>
      <c r="C502" s="338">
        <v>1.19</v>
      </c>
      <c r="D502" s="338">
        <v>2.42</v>
      </c>
      <c r="E502" s="338">
        <v>1.07</v>
      </c>
      <c r="F502" s="338">
        <v>-0.01</v>
      </c>
      <c r="H502" s="227"/>
      <c r="I502" s="227"/>
      <c r="J502" s="227"/>
      <c r="K502" s="227"/>
    </row>
    <row r="503" spans="2:11" s="8" customFormat="1" ht="12.75" customHeight="1" x14ac:dyDescent="0.3">
      <c r="B503" s="337">
        <v>43563</v>
      </c>
      <c r="C503" s="338">
        <v>1.22</v>
      </c>
      <c r="D503" s="338">
        <v>2.48</v>
      </c>
      <c r="E503" s="338">
        <v>1.08</v>
      </c>
      <c r="F503" s="338">
        <v>0.01</v>
      </c>
      <c r="H503" s="227"/>
      <c r="I503" s="227"/>
      <c r="J503" s="227"/>
      <c r="K503" s="227"/>
    </row>
    <row r="504" spans="2:11" s="8" customFormat="1" ht="12.75" customHeight="1" x14ac:dyDescent="0.3">
      <c r="B504" s="337">
        <v>43560</v>
      </c>
      <c r="C504" s="338">
        <v>1.25</v>
      </c>
      <c r="D504" s="338">
        <v>2.48</v>
      </c>
      <c r="E504" s="338">
        <v>1.1000000000000001</v>
      </c>
      <c r="F504" s="338">
        <v>0</v>
      </c>
      <c r="H504" s="227"/>
      <c r="I504" s="227"/>
      <c r="J504" s="227"/>
      <c r="K504" s="227"/>
    </row>
    <row r="505" spans="2:11" s="8" customFormat="1" ht="12.75" customHeight="1" x14ac:dyDescent="0.3">
      <c r="B505" s="337">
        <v>43559</v>
      </c>
      <c r="C505" s="338">
        <v>1.26</v>
      </c>
      <c r="D505" s="338">
        <v>2.52</v>
      </c>
      <c r="E505" s="338">
        <v>1.1100000000000001</v>
      </c>
      <c r="F505" s="338">
        <v>-0.01</v>
      </c>
      <c r="H505" s="227"/>
      <c r="I505" s="227"/>
      <c r="J505" s="227"/>
      <c r="K505" s="227"/>
    </row>
    <row r="506" spans="2:11" s="8" customFormat="1" ht="12.75" customHeight="1" x14ac:dyDescent="0.3">
      <c r="B506" s="337">
        <v>43558</v>
      </c>
      <c r="C506" s="338">
        <v>1.27</v>
      </c>
      <c r="D506" s="338">
        <v>2.54</v>
      </c>
      <c r="E506" s="338">
        <v>1.1399999999999999</v>
      </c>
      <c r="F506" s="338">
        <v>0.01</v>
      </c>
      <c r="H506" s="227"/>
      <c r="I506" s="227"/>
      <c r="J506" s="227"/>
      <c r="K506" s="227"/>
    </row>
    <row r="507" spans="2:11" s="8" customFormat="1" ht="12.75" customHeight="1" x14ac:dyDescent="0.3">
      <c r="B507" s="337">
        <v>43557</v>
      </c>
      <c r="C507" s="338">
        <v>1.25</v>
      </c>
      <c r="D507" s="338">
        <v>2.52</v>
      </c>
      <c r="E507" s="338">
        <v>1.1100000000000001</v>
      </c>
      <c r="F507" s="338">
        <v>-0.05</v>
      </c>
      <c r="H507" s="227"/>
      <c r="I507" s="227"/>
      <c r="J507" s="227"/>
      <c r="K507" s="227"/>
    </row>
    <row r="508" spans="2:11" s="8" customFormat="1" ht="12.75" customHeight="1" x14ac:dyDescent="0.3">
      <c r="B508" s="337">
        <v>43556</v>
      </c>
      <c r="C508" s="338">
        <v>1.27</v>
      </c>
      <c r="D508" s="338">
        <v>2.5099999999999998</v>
      </c>
      <c r="E508" s="338">
        <v>1.1399999999999999</v>
      </c>
      <c r="F508" s="338">
        <v>-0.03</v>
      </c>
      <c r="H508" s="227"/>
      <c r="I508" s="227"/>
      <c r="J508" s="227"/>
      <c r="K508" s="227"/>
    </row>
    <row r="509" spans="2:11" s="8" customFormat="1" ht="12.75" customHeight="1" x14ac:dyDescent="0.3">
      <c r="B509" s="337">
        <v>43553</v>
      </c>
      <c r="C509" s="338">
        <v>1.25</v>
      </c>
      <c r="D509" s="338">
        <v>2.52</v>
      </c>
      <c r="E509" s="338">
        <v>1.1100000000000001</v>
      </c>
      <c r="F509" s="338">
        <v>-0.05</v>
      </c>
      <c r="H509" s="227"/>
      <c r="I509" s="227"/>
      <c r="J509" s="227"/>
      <c r="K509" s="227"/>
    </row>
    <row r="510" spans="2:11" s="8" customFormat="1" ht="12.75" customHeight="1" x14ac:dyDescent="0.3">
      <c r="B510" s="337">
        <v>43552</v>
      </c>
      <c r="C510" s="338">
        <v>1.27</v>
      </c>
      <c r="D510" s="338">
        <v>2.5099999999999998</v>
      </c>
      <c r="E510" s="338">
        <v>1.1399999999999999</v>
      </c>
      <c r="F510" s="338">
        <v>-0.03</v>
      </c>
      <c r="H510" s="227"/>
      <c r="I510" s="227"/>
      <c r="J510" s="227"/>
      <c r="K510" s="227"/>
    </row>
    <row r="511" spans="2:11" s="8" customFormat="1" ht="12.75" customHeight="1" x14ac:dyDescent="0.3">
      <c r="B511" s="337">
        <v>43551</v>
      </c>
      <c r="C511" s="338">
        <v>1.25</v>
      </c>
      <c r="D511" s="338">
        <v>2.4900000000000002</v>
      </c>
      <c r="E511" s="338">
        <v>1.0900000000000001</v>
      </c>
      <c r="F511" s="338">
        <v>-7.0000000000000007E-2</v>
      </c>
      <c r="H511" s="227"/>
      <c r="I511" s="227"/>
      <c r="J511" s="227"/>
      <c r="K511" s="227"/>
    </row>
    <row r="512" spans="2:11" s="8" customFormat="1" ht="12.75" customHeight="1" x14ac:dyDescent="0.3">
      <c r="B512" s="337">
        <v>43550</v>
      </c>
      <c r="C512" s="338">
        <v>1.27</v>
      </c>
      <c r="D512" s="338">
        <v>2.48</v>
      </c>
      <c r="E512" s="338">
        <v>1.0900000000000001</v>
      </c>
      <c r="F512" s="338">
        <v>-7.0000000000000007E-2</v>
      </c>
      <c r="H512" s="227"/>
      <c r="I512" s="227"/>
      <c r="J512" s="227"/>
      <c r="K512" s="227"/>
    </row>
    <row r="513" spans="2:11" s="8" customFormat="1" ht="12.75" customHeight="1" x14ac:dyDescent="0.3">
      <c r="B513" s="337">
        <v>43549</v>
      </c>
      <c r="C513" s="338">
        <v>1.25</v>
      </c>
      <c r="D513" s="338">
        <v>2.4500000000000002</v>
      </c>
      <c r="E513" s="338">
        <v>1.05</v>
      </c>
      <c r="F513" s="338">
        <v>-0.08</v>
      </c>
      <c r="H513" s="227"/>
      <c r="I513" s="227"/>
      <c r="J513" s="227"/>
      <c r="K513" s="227"/>
    </row>
    <row r="514" spans="2:11" s="8" customFormat="1" ht="12.75" customHeight="1" x14ac:dyDescent="0.3">
      <c r="B514" s="337">
        <v>43546</v>
      </c>
      <c r="C514" s="338">
        <v>1.29</v>
      </c>
      <c r="D514" s="338">
        <v>2.4700000000000002</v>
      </c>
      <c r="E514" s="338">
        <v>1.0900000000000001</v>
      </c>
      <c r="F514" s="338">
        <v>-0.02</v>
      </c>
      <c r="H514" s="227"/>
      <c r="I514" s="227"/>
      <c r="J514" s="227"/>
      <c r="K514" s="227"/>
    </row>
    <row r="515" spans="2:11" s="8" customFormat="1" ht="12.75" customHeight="1" x14ac:dyDescent="0.3">
      <c r="B515" s="337">
        <v>43545</v>
      </c>
      <c r="C515" s="338">
        <v>1.29</v>
      </c>
      <c r="D515" s="338">
        <v>2.5</v>
      </c>
      <c r="E515" s="338">
        <v>1.1000000000000001</v>
      </c>
      <c r="F515" s="338">
        <v>-0.03</v>
      </c>
      <c r="H515" s="227"/>
      <c r="I515" s="227"/>
      <c r="J515" s="227"/>
      <c r="K515" s="227"/>
    </row>
    <row r="516" spans="2:11" s="8" customFormat="1" ht="12.75" customHeight="1" x14ac:dyDescent="0.3">
      <c r="B516" s="337">
        <v>43544</v>
      </c>
      <c r="C516" s="338">
        <v>1.26</v>
      </c>
      <c r="D516" s="338">
        <v>2.4500000000000002</v>
      </c>
      <c r="E516" s="338">
        <v>1.07</v>
      </c>
      <c r="F516" s="338">
        <v>-0.02</v>
      </c>
      <c r="H516" s="227"/>
      <c r="I516" s="227"/>
      <c r="J516" s="227"/>
      <c r="K516" s="227"/>
    </row>
    <row r="517" spans="2:11" s="8" customFormat="1" ht="12.75" customHeight="1" x14ac:dyDescent="0.3">
      <c r="B517" s="337">
        <v>43543</v>
      </c>
      <c r="C517" s="338">
        <v>1.28</v>
      </c>
      <c r="D517" s="338">
        <v>2.4500000000000002</v>
      </c>
      <c r="E517" s="338">
        <v>1.1000000000000001</v>
      </c>
      <c r="F517" s="338">
        <v>0.04</v>
      </c>
      <c r="H517" s="227"/>
      <c r="I517" s="227"/>
      <c r="J517" s="227"/>
      <c r="K517" s="227"/>
    </row>
    <row r="518" spans="2:11" s="8" customFormat="1" ht="12.75" customHeight="1" x14ac:dyDescent="0.3">
      <c r="B518" s="337">
        <v>43542</v>
      </c>
      <c r="C518" s="338">
        <v>1.31</v>
      </c>
      <c r="D518" s="338">
        <v>2.52</v>
      </c>
      <c r="E518" s="338">
        <v>1.1599999999999999</v>
      </c>
      <c r="F518" s="338">
        <v>0.08</v>
      </c>
      <c r="H518" s="227"/>
      <c r="I518" s="227"/>
      <c r="J518" s="227"/>
      <c r="K518" s="227"/>
    </row>
    <row r="519" spans="2:11" s="8" customFormat="1" ht="12.75" customHeight="1" x14ac:dyDescent="0.3">
      <c r="B519" s="337">
        <v>43539</v>
      </c>
      <c r="C519" s="338">
        <v>1.3</v>
      </c>
      <c r="D519" s="338">
        <v>2.4900000000000002</v>
      </c>
      <c r="E519" s="338">
        <v>1.17</v>
      </c>
      <c r="F519" s="338">
        <v>0.1</v>
      </c>
      <c r="H519" s="227"/>
      <c r="I519" s="227"/>
      <c r="J519" s="227"/>
      <c r="K519" s="227"/>
    </row>
    <row r="520" spans="2:11" s="8" customFormat="1" ht="12.75" customHeight="1" x14ac:dyDescent="0.3">
      <c r="B520" s="337">
        <v>43538</v>
      </c>
      <c r="C520" s="338">
        <v>1.26</v>
      </c>
      <c r="D520" s="338">
        <v>2.4500000000000002</v>
      </c>
      <c r="E520" s="338">
        <v>1.1499999999999999</v>
      </c>
      <c r="F520" s="338">
        <v>0.08</v>
      </c>
      <c r="H520" s="227"/>
      <c r="I520" s="227"/>
      <c r="J520" s="227"/>
      <c r="K520" s="227"/>
    </row>
    <row r="521" spans="2:11" s="8" customFormat="1" ht="12.75" customHeight="1" x14ac:dyDescent="0.3">
      <c r="B521" s="337">
        <v>43537</v>
      </c>
      <c r="C521" s="338">
        <v>1.31</v>
      </c>
      <c r="D521" s="338">
        <v>2.4900000000000002</v>
      </c>
      <c r="E521" s="338">
        <v>1.18</v>
      </c>
      <c r="F521" s="338">
        <v>0.08</v>
      </c>
      <c r="H521" s="227"/>
      <c r="I521" s="227"/>
      <c r="J521" s="227"/>
      <c r="K521" s="227"/>
    </row>
    <row r="522" spans="2:11" s="8" customFormat="1" ht="12.75" customHeight="1" x14ac:dyDescent="0.3">
      <c r="B522" s="337">
        <v>43536</v>
      </c>
      <c r="C522" s="338">
        <v>1.33</v>
      </c>
      <c r="D522" s="338">
        <v>2.5</v>
      </c>
      <c r="E522" s="338">
        <v>1.19</v>
      </c>
      <c r="F522" s="338">
        <v>0.08</v>
      </c>
      <c r="H522" s="227"/>
      <c r="I522" s="227"/>
      <c r="J522" s="227"/>
      <c r="K522" s="227"/>
    </row>
    <row r="523" spans="2:11" s="8" customFormat="1" ht="12.75" customHeight="1" x14ac:dyDescent="0.3">
      <c r="B523" s="337">
        <v>43535</v>
      </c>
      <c r="C523" s="338">
        <v>1.34</v>
      </c>
      <c r="D523" s="338">
        <v>2.5499999999999998</v>
      </c>
      <c r="E523" s="338">
        <v>1.19</v>
      </c>
      <c r="F523" s="338">
        <v>0.06</v>
      </c>
      <c r="H523" s="227"/>
      <c r="I523" s="227"/>
      <c r="J523" s="227"/>
      <c r="K523" s="227"/>
    </row>
    <row r="524" spans="2:11" s="8" customFormat="1" ht="12.75" customHeight="1" x14ac:dyDescent="0.3">
      <c r="B524" s="337">
        <v>43532</v>
      </c>
      <c r="C524" s="338">
        <v>1.33</v>
      </c>
      <c r="D524" s="338">
        <v>2.54</v>
      </c>
      <c r="E524" s="338">
        <v>1.17</v>
      </c>
      <c r="F524" s="338">
        <v>0.05</v>
      </c>
      <c r="H524" s="227"/>
      <c r="I524" s="227"/>
      <c r="J524" s="227"/>
      <c r="K524" s="227"/>
    </row>
    <row r="525" spans="2:11" s="8" customFormat="1" ht="12.75" customHeight="1" x14ac:dyDescent="0.3">
      <c r="B525" s="337">
        <v>43531</v>
      </c>
      <c r="C525" s="338">
        <v>1.31</v>
      </c>
      <c r="D525" s="338">
        <v>2.56</v>
      </c>
      <c r="E525" s="338">
        <v>1.1499999999999999</v>
      </c>
      <c r="F525" s="338">
        <v>7.0000000000000007E-2</v>
      </c>
      <c r="H525" s="227"/>
      <c r="I525" s="227"/>
      <c r="J525" s="227"/>
      <c r="K525" s="227"/>
    </row>
    <row r="526" spans="2:11" s="8" customFormat="1" ht="12.75" customHeight="1" x14ac:dyDescent="0.3">
      <c r="B526" s="337">
        <v>43530</v>
      </c>
      <c r="C526" s="338">
        <v>1.34</v>
      </c>
      <c r="D526" s="338">
        <v>2.5</v>
      </c>
      <c r="E526" s="338">
        <v>1.05</v>
      </c>
      <c r="F526" s="338">
        <v>7.0000000000000007E-2</v>
      </c>
      <c r="H526" s="227"/>
      <c r="I526" s="227"/>
      <c r="J526" s="227"/>
      <c r="K526" s="227"/>
    </row>
    <row r="527" spans="2:11" s="8" customFormat="1" ht="12.75" customHeight="1" x14ac:dyDescent="0.3">
      <c r="B527" s="337">
        <v>43529</v>
      </c>
      <c r="C527" s="338">
        <v>1.46</v>
      </c>
      <c r="D527" s="338">
        <v>2.71</v>
      </c>
      <c r="E527" s="338">
        <v>1.1499999999999999</v>
      </c>
      <c r="F527" s="338">
        <v>0.17</v>
      </c>
      <c r="H527" s="227"/>
      <c r="I527" s="227"/>
      <c r="J527" s="227"/>
      <c r="K527" s="227"/>
    </row>
    <row r="528" spans="2:11" s="8" customFormat="1" ht="12.75" customHeight="1" x14ac:dyDescent="0.3">
      <c r="B528" s="337">
        <v>43528</v>
      </c>
      <c r="C528" s="338">
        <v>1.46</v>
      </c>
      <c r="D528" s="338">
        <v>2.74</v>
      </c>
      <c r="E528" s="338">
        <v>1.17</v>
      </c>
      <c r="F528" s="338">
        <v>0.16</v>
      </c>
      <c r="H528" s="227"/>
      <c r="I528" s="227"/>
      <c r="J528" s="227"/>
      <c r="K528" s="227"/>
    </row>
    <row r="529" spans="2:11" s="8" customFormat="1" ht="12.75" customHeight="1" x14ac:dyDescent="0.3">
      <c r="B529" s="337">
        <v>43525</v>
      </c>
      <c r="C529" s="338">
        <v>1.49</v>
      </c>
      <c r="D529" s="338">
        <v>2.73</v>
      </c>
      <c r="E529" s="338">
        <v>1.19</v>
      </c>
      <c r="F529" s="338">
        <v>0.18</v>
      </c>
      <c r="H529" s="227"/>
      <c r="I529" s="227"/>
      <c r="J529" s="227"/>
      <c r="K529" s="227"/>
    </row>
    <row r="530" spans="2:11" s="8" customFormat="1" ht="12.75" customHeight="1" x14ac:dyDescent="0.3">
      <c r="B530" s="337">
        <v>43524</v>
      </c>
      <c r="C530" s="338">
        <v>1.47</v>
      </c>
      <c r="D530" s="338">
        <v>2.75</v>
      </c>
      <c r="E530" s="338">
        <v>1.17</v>
      </c>
      <c r="F530" s="338">
        <v>0.18</v>
      </c>
      <c r="H530" s="227"/>
      <c r="I530" s="227"/>
      <c r="J530" s="227"/>
      <c r="K530" s="227"/>
    </row>
    <row r="531" spans="2:11" s="8" customFormat="1" ht="12.75" customHeight="1" x14ac:dyDescent="0.3">
      <c r="B531" s="337">
        <v>43523</v>
      </c>
      <c r="C531" s="338">
        <v>1.45</v>
      </c>
      <c r="D531" s="338">
        <v>2.78</v>
      </c>
      <c r="E531" s="338">
        <v>1.1599999999999999</v>
      </c>
      <c r="F531" s="338">
        <v>0.15</v>
      </c>
      <c r="H531" s="227"/>
      <c r="I531" s="227"/>
      <c r="J531" s="227"/>
      <c r="K531" s="227"/>
    </row>
    <row r="532" spans="2:11" s="8" customFormat="1" ht="12.75" customHeight="1" x14ac:dyDescent="0.3">
      <c r="B532" s="337">
        <v>43522</v>
      </c>
      <c r="C532" s="338">
        <v>1.43</v>
      </c>
      <c r="D532" s="338">
        <v>2.7</v>
      </c>
      <c r="E532" s="338">
        <v>1.1399999999999999</v>
      </c>
      <c r="F532" s="338">
        <v>0.12</v>
      </c>
      <c r="H532" s="227"/>
      <c r="I532" s="227"/>
      <c r="J532" s="227"/>
      <c r="K532" s="227"/>
    </row>
    <row r="533" spans="2:11" s="8" customFormat="1" ht="12.75" customHeight="1" x14ac:dyDescent="0.3">
      <c r="B533" s="337">
        <v>43521</v>
      </c>
      <c r="C533" s="338">
        <v>1.46</v>
      </c>
      <c r="D533" s="338">
        <v>2.77</v>
      </c>
      <c r="E533" s="338">
        <v>1.1599999999999999</v>
      </c>
      <c r="F533" s="338">
        <v>0.11</v>
      </c>
      <c r="H533" s="227"/>
      <c r="I533" s="227"/>
      <c r="J533" s="227"/>
      <c r="K533" s="227"/>
    </row>
    <row r="534" spans="2:11" s="8" customFormat="1" ht="12.75" customHeight="1" x14ac:dyDescent="0.3">
      <c r="B534" s="337">
        <v>43518</v>
      </c>
      <c r="C534" s="338">
        <v>1.48</v>
      </c>
      <c r="D534" s="338">
        <v>2.84</v>
      </c>
      <c r="E534" s="338">
        <v>1.17</v>
      </c>
      <c r="F534" s="338">
        <v>0.09</v>
      </c>
      <c r="H534" s="227"/>
      <c r="I534" s="227"/>
      <c r="J534" s="227"/>
      <c r="K534" s="227"/>
    </row>
    <row r="535" spans="2:11" s="8" customFormat="1" ht="12.75" customHeight="1" x14ac:dyDescent="0.3">
      <c r="B535" s="337">
        <v>43517</v>
      </c>
      <c r="C535" s="338">
        <v>1.51</v>
      </c>
      <c r="D535" s="338">
        <v>2.83</v>
      </c>
      <c r="E535" s="338">
        <v>1.2</v>
      </c>
      <c r="F535" s="338">
        <v>0.13</v>
      </c>
      <c r="H535" s="227"/>
      <c r="I535" s="227"/>
      <c r="J535" s="227"/>
      <c r="K535" s="227"/>
    </row>
    <row r="536" spans="2:11" s="8" customFormat="1" ht="12.75" customHeight="1" x14ac:dyDescent="0.3">
      <c r="B536" s="337">
        <v>43516</v>
      </c>
      <c r="C536" s="338">
        <v>1.52</v>
      </c>
      <c r="D536" s="338">
        <v>2.86</v>
      </c>
      <c r="E536" s="338">
        <v>1.2</v>
      </c>
      <c r="F536" s="338">
        <v>0.1</v>
      </c>
      <c r="H536" s="227"/>
      <c r="I536" s="227"/>
      <c r="J536" s="227"/>
      <c r="K536" s="227"/>
    </row>
    <row r="537" spans="2:11" s="8" customFormat="1" ht="12.75" customHeight="1" x14ac:dyDescent="0.3">
      <c r="B537" s="337">
        <v>43515</v>
      </c>
      <c r="C537" s="338">
        <v>1.5</v>
      </c>
      <c r="D537" s="338">
        <v>2.79</v>
      </c>
      <c r="E537" s="338">
        <v>1.21</v>
      </c>
      <c r="F537" s="338">
        <v>0.1</v>
      </c>
      <c r="H537" s="227"/>
      <c r="I537" s="227"/>
      <c r="J537" s="227"/>
      <c r="K537" s="227"/>
    </row>
    <row r="538" spans="2:11" s="8" customFormat="1" ht="12.75" customHeight="1" x14ac:dyDescent="0.3">
      <c r="B538" s="337">
        <v>43514</v>
      </c>
      <c r="C538" s="338">
        <v>1.51</v>
      </c>
      <c r="D538" s="338">
        <v>2.76</v>
      </c>
      <c r="E538" s="338">
        <v>1.22</v>
      </c>
      <c r="F538" s="338">
        <v>0.11</v>
      </c>
      <c r="H538" s="227"/>
      <c r="I538" s="227"/>
      <c r="J538" s="227"/>
      <c r="K538" s="227"/>
    </row>
    <row r="539" spans="2:11" s="8" customFormat="1" ht="12.75" customHeight="1" x14ac:dyDescent="0.3">
      <c r="B539" s="337">
        <v>43511</v>
      </c>
      <c r="C539" s="338">
        <v>1.56</v>
      </c>
      <c r="D539" s="338">
        <v>2.8</v>
      </c>
      <c r="E539" s="338">
        <v>1.24</v>
      </c>
      <c r="F539" s="338">
        <v>0.1</v>
      </c>
      <c r="H539" s="227"/>
      <c r="I539" s="227"/>
      <c r="J539" s="227"/>
      <c r="K539" s="227"/>
    </row>
    <row r="540" spans="2:11" s="8" customFormat="1" ht="12.75" customHeight="1" x14ac:dyDescent="0.3">
      <c r="B540" s="337">
        <v>43510</v>
      </c>
      <c r="C540" s="338">
        <v>1.57</v>
      </c>
      <c r="D540" s="338">
        <v>2.8</v>
      </c>
      <c r="E540" s="338">
        <v>1.24</v>
      </c>
      <c r="F540" s="338">
        <v>0.1</v>
      </c>
      <c r="H540" s="227"/>
      <c r="I540" s="227"/>
      <c r="J540" s="227"/>
      <c r="K540" s="227"/>
    </row>
    <row r="541" spans="2:11" s="8" customFormat="1" ht="12.75" customHeight="1" x14ac:dyDescent="0.3">
      <c r="B541" s="337">
        <v>43509</v>
      </c>
      <c r="C541" s="338">
        <v>1.59</v>
      </c>
      <c r="D541" s="338">
        <v>2.78</v>
      </c>
      <c r="E541" s="338">
        <v>1.23</v>
      </c>
      <c r="F541" s="338">
        <v>0.12</v>
      </c>
      <c r="H541" s="227"/>
      <c r="I541" s="227"/>
      <c r="J541" s="227"/>
      <c r="K541" s="227"/>
    </row>
    <row r="542" spans="2:11" s="8" customFormat="1" ht="12.75" customHeight="1" x14ac:dyDescent="0.3">
      <c r="B542" s="337">
        <v>43508</v>
      </c>
      <c r="C542" s="338">
        <v>1.63</v>
      </c>
      <c r="D542" s="338">
        <v>2.84</v>
      </c>
      <c r="E542" s="338">
        <v>1.24</v>
      </c>
      <c r="F542" s="338">
        <v>0.13</v>
      </c>
      <c r="H542" s="227"/>
      <c r="I542" s="227"/>
      <c r="J542" s="227"/>
      <c r="K542" s="227"/>
    </row>
    <row r="543" spans="2:11" s="8" customFormat="1" ht="12.75" customHeight="1" x14ac:dyDescent="0.3">
      <c r="B543" s="337">
        <v>43507</v>
      </c>
      <c r="C543" s="338">
        <v>1.65</v>
      </c>
      <c r="D543" s="338">
        <v>2.9</v>
      </c>
      <c r="E543" s="338">
        <v>1.24</v>
      </c>
      <c r="F543" s="338">
        <v>0.12</v>
      </c>
      <c r="H543" s="227"/>
      <c r="I543" s="227"/>
      <c r="J543" s="227"/>
      <c r="K543" s="227"/>
    </row>
    <row r="544" spans="2:11" s="8" customFormat="1" ht="12.75" customHeight="1" x14ac:dyDescent="0.3">
      <c r="B544" s="337">
        <v>43504</v>
      </c>
      <c r="C544" s="338">
        <v>1.65</v>
      </c>
      <c r="D544" s="338">
        <v>2.96</v>
      </c>
      <c r="E544" s="338">
        <v>1.23</v>
      </c>
      <c r="F544" s="338">
        <v>0.09</v>
      </c>
      <c r="H544" s="227"/>
      <c r="I544" s="227"/>
      <c r="J544" s="227"/>
      <c r="K544" s="227"/>
    </row>
    <row r="545" spans="2:11" s="8" customFormat="1" ht="12.75" customHeight="1" x14ac:dyDescent="0.3">
      <c r="B545" s="337">
        <v>43503</v>
      </c>
      <c r="C545" s="338">
        <v>1.66</v>
      </c>
      <c r="D545" s="338">
        <v>2.95</v>
      </c>
      <c r="E545" s="338">
        <v>1.24</v>
      </c>
      <c r="F545" s="338">
        <v>0.11</v>
      </c>
      <c r="H545" s="227"/>
      <c r="I545" s="227"/>
      <c r="J545" s="227"/>
      <c r="K545" s="227"/>
    </row>
    <row r="546" spans="2:11" s="8" customFormat="1" ht="12.75" customHeight="1" x14ac:dyDescent="0.3">
      <c r="B546" s="337">
        <v>43502</v>
      </c>
      <c r="C546" s="338">
        <v>1.66</v>
      </c>
      <c r="D546" s="338">
        <v>2.86</v>
      </c>
      <c r="E546" s="338">
        <v>1.26</v>
      </c>
      <c r="F546" s="338">
        <v>0.16</v>
      </c>
      <c r="H546" s="227"/>
      <c r="I546" s="227"/>
      <c r="J546" s="227"/>
      <c r="K546" s="227"/>
    </row>
    <row r="547" spans="2:11" s="8" customFormat="1" ht="12.75" customHeight="1" x14ac:dyDescent="0.3">
      <c r="B547" s="337">
        <v>43501</v>
      </c>
      <c r="C547" s="338">
        <v>1.66</v>
      </c>
      <c r="D547" s="338">
        <v>2.79</v>
      </c>
      <c r="E547" s="338">
        <v>1.25</v>
      </c>
      <c r="F547" s="338">
        <v>0.17</v>
      </c>
      <c r="H547" s="227"/>
      <c r="I547" s="227"/>
      <c r="J547" s="227"/>
      <c r="K547" s="227"/>
    </row>
    <row r="548" spans="2:11" s="8" customFormat="1" ht="12.75" customHeight="1" x14ac:dyDescent="0.3">
      <c r="B548" s="337">
        <v>43500</v>
      </c>
      <c r="C548" s="338">
        <v>1.65</v>
      </c>
      <c r="D548" s="338">
        <v>2.73</v>
      </c>
      <c r="E548" s="338">
        <v>1.24</v>
      </c>
      <c r="F548" s="338">
        <v>0.18</v>
      </c>
      <c r="H548" s="227"/>
      <c r="I548" s="227"/>
      <c r="J548" s="227"/>
      <c r="K548" s="227"/>
    </row>
    <row r="549" spans="2:11" s="8" customFormat="1" ht="12.75" customHeight="1" x14ac:dyDescent="0.3">
      <c r="B549" s="337">
        <v>43497</v>
      </c>
      <c r="C549" s="338">
        <v>1.64</v>
      </c>
      <c r="D549" s="338">
        <v>2.75</v>
      </c>
      <c r="E549" s="338">
        <v>1.22</v>
      </c>
      <c r="F549" s="338">
        <v>0.16</v>
      </c>
      <c r="H549" s="227"/>
      <c r="I549" s="227"/>
      <c r="J549" s="227"/>
      <c r="K549" s="227"/>
    </row>
    <row r="550" spans="2:11" s="8" customFormat="1" ht="12.75" customHeight="1" x14ac:dyDescent="0.3">
      <c r="B550" s="337">
        <v>43496</v>
      </c>
      <c r="C550" s="338">
        <v>1.62</v>
      </c>
      <c r="D550" s="338">
        <v>2.59</v>
      </c>
      <c r="E550" s="338">
        <v>1.19</v>
      </c>
      <c r="F550" s="338">
        <v>0.15</v>
      </c>
      <c r="H550" s="227"/>
      <c r="I550" s="227"/>
      <c r="J550" s="227"/>
      <c r="K550" s="227"/>
    </row>
    <row r="551" spans="2:11" s="8" customFormat="1" ht="12.75" customHeight="1" x14ac:dyDescent="0.3">
      <c r="B551" s="337">
        <v>43495</v>
      </c>
      <c r="C551" s="338">
        <v>1.66</v>
      </c>
      <c r="D551" s="338">
        <v>2.6</v>
      </c>
      <c r="E551" s="338">
        <v>1.25</v>
      </c>
      <c r="F551" s="338">
        <v>0.19</v>
      </c>
      <c r="H551" s="227"/>
      <c r="I551" s="227"/>
      <c r="J551" s="227"/>
      <c r="K551" s="227"/>
    </row>
    <row r="552" spans="2:11" s="8" customFormat="1" ht="12.75" customHeight="1" x14ac:dyDescent="0.3">
      <c r="B552" s="337">
        <v>43494</v>
      </c>
      <c r="C552" s="338">
        <v>1.66</v>
      </c>
      <c r="D552" s="338">
        <v>2.63</v>
      </c>
      <c r="E552" s="338">
        <v>1.24</v>
      </c>
      <c r="F552" s="338">
        <v>0.2</v>
      </c>
      <c r="H552" s="227"/>
      <c r="I552" s="227"/>
      <c r="J552" s="227"/>
      <c r="K552" s="227"/>
    </row>
    <row r="553" spans="2:11" s="8" customFormat="1" ht="12.75" customHeight="1" x14ac:dyDescent="0.3">
      <c r="B553" s="337">
        <v>43493</v>
      </c>
      <c r="C553" s="338">
        <v>1.64</v>
      </c>
      <c r="D553" s="338">
        <v>2.66</v>
      </c>
      <c r="E553" s="338">
        <v>1.22</v>
      </c>
      <c r="F553" s="338">
        <v>0.2</v>
      </c>
      <c r="H553" s="227"/>
      <c r="I553" s="227"/>
      <c r="J553" s="227"/>
      <c r="K553" s="227"/>
    </row>
    <row r="554" spans="2:11" s="8" customFormat="1" ht="12.75" customHeight="1" x14ac:dyDescent="0.3">
      <c r="B554" s="337">
        <v>43490</v>
      </c>
      <c r="C554" s="338">
        <v>1.64</v>
      </c>
      <c r="D554" s="338">
        <v>2.65</v>
      </c>
      <c r="E554" s="338">
        <v>1.23</v>
      </c>
      <c r="F554" s="338">
        <v>0.19</v>
      </c>
      <c r="H554" s="227"/>
      <c r="I554" s="227"/>
      <c r="J554" s="227"/>
      <c r="K554" s="227"/>
    </row>
    <row r="555" spans="2:11" s="8" customFormat="1" ht="12.75" customHeight="1" x14ac:dyDescent="0.3">
      <c r="B555" s="337">
        <v>43489</v>
      </c>
      <c r="C555" s="338">
        <v>1.65</v>
      </c>
      <c r="D555" s="338">
        <v>2.66</v>
      </c>
      <c r="E555" s="338">
        <v>1.24</v>
      </c>
      <c r="F555" s="338">
        <v>0.18</v>
      </c>
      <c r="H555" s="227"/>
      <c r="I555" s="227"/>
      <c r="J555" s="227"/>
      <c r="K555" s="227"/>
    </row>
    <row r="556" spans="2:11" s="8" customFormat="1" ht="12.75" customHeight="1" x14ac:dyDescent="0.3">
      <c r="B556" s="337">
        <v>43488</v>
      </c>
      <c r="C556" s="338">
        <v>1.71</v>
      </c>
      <c r="D556" s="338">
        <v>2.75</v>
      </c>
      <c r="E556" s="338">
        <v>1.31</v>
      </c>
      <c r="F556" s="338">
        <v>0.22</v>
      </c>
      <c r="H556" s="227"/>
      <c r="I556" s="227"/>
      <c r="J556" s="227"/>
      <c r="K556" s="227"/>
    </row>
    <row r="557" spans="2:11" s="8" customFormat="1" ht="12.75" customHeight="1" x14ac:dyDescent="0.3">
      <c r="B557" s="337">
        <v>43487</v>
      </c>
      <c r="C557" s="338">
        <v>1.72</v>
      </c>
      <c r="D557" s="338">
        <v>2.74</v>
      </c>
      <c r="E557" s="338">
        <v>1.33</v>
      </c>
      <c r="F557" s="338">
        <v>0.23</v>
      </c>
      <c r="H557" s="227"/>
      <c r="I557" s="227"/>
      <c r="J557" s="227"/>
      <c r="K557" s="227"/>
    </row>
    <row r="558" spans="2:11" s="8" customFormat="1" ht="12.75" customHeight="1" x14ac:dyDescent="0.3">
      <c r="B558" s="337">
        <v>43486</v>
      </c>
      <c r="C558" s="338">
        <v>1.75</v>
      </c>
      <c r="D558" s="338">
        <v>2.76</v>
      </c>
      <c r="E558" s="338">
        <v>1.36</v>
      </c>
      <c r="F558" s="338">
        <v>0.25</v>
      </c>
      <c r="H558" s="227"/>
      <c r="I558" s="227"/>
      <c r="J558" s="227"/>
      <c r="K558" s="227"/>
    </row>
    <row r="559" spans="2:11" s="8" customFormat="1" ht="12.75" customHeight="1" x14ac:dyDescent="0.3">
      <c r="B559" s="337">
        <v>43483</v>
      </c>
      <c r="C559" s="338">
        <v>1.72</v>
      </c>
      <c r="D559" s="338">
        <v>2.73</v>
      </c>
      <c r="E559" s="338">
        <v>1.34</v>
      </c>
      <c r="F559" s="338">
        <v>0.26</v>
      </c>
      <c r="H559" s="227"/>
      <c r="I559" s="227"/>
      <c r="J559" s="227"/>
      <c r="K559" s="227"/>
    </row>
    <row r="560" spans="2:11" s="8" customFormat="1" ht="12.75" customHeight="1" x14ac:dyDescent="0.3">
      <c r="B560" s="337">
        <v>43482</v>
      </c>
      <c r="C560" s="338">
        <v>1.75</v>
      </c>
      <c r="D560" s="338">
        <v>2.76</v>
      </c>
      <c r="E560" s="338">
        <v>1.36</v>
      </c>
      <c r="F560" s="338">
        <v>0.24</v>
      </c>
      <c r="H560" s="227"/>
      <c r="I560" s="227"/>
      <c r="J560" s="227"/>
      <c r="K560" s="227"/>
    </row>
    <row r="561" spans="2:13" s="8" customFormat="1" ht="12.75" customHeight="1" x14ac:dyDescent="0.3">
      <c r="B561" s="337">
        <v>43481</v>
      </c>
      <c r="C561" s="338">
        <v>1.79</v>
      </c>
      <c r="D561" s="338">
        <v>2.75</v>
      </c>
      <c r="E561" s="338">
        <v>1.37</v>
      </c>
      <c r="F561" s="338">
        <v>0.22</v>
      </c>
      <c r="H561" s="227"/>
      <c r="I561" s="227"/>
      <c r="J561" s="227"/>
      <c r="K561" s="227"/>
    </row>
    <row r="562" spans="2:13" s="8" customFormat="1" ht="12.75" customHeight="1" x14ac:dyDescent="0.3">
      <c r="B562" s="337">
        <v>43480</v>
      </c>
      <c r="C562" s="338">
        <v>1.66</v>
      </c>
      <c r="D562" s="338">
        <v>2.87</v>
      </c>
      <c r="E562" s="338">
        <v>1.39</v>
      </c>
      <c r="F562" s="338">
        <v>0.2</v>
      </c>
      <c r="H562" s="227"/>
      <c r="I562" s="227"/>
      <c r="J562" s="227"/>
      <c r="K562" s="227"/>
    </row>
    <row r="563" spans="2:13" s="8" customFormat="1" ht="12.75" customHeight="1" x14ac:dyDescent="0.3">
      <c r="B563" s="337">
        <v>43479</v>
      </c>
      <c r="C563" s="338">
        <v>1.68</v>
      </c>
      <c r="D563" s="338">
        <v>2.84</v>
      </c>
      <c r="E563" s="338">
        <v>1.42</v>
      </c>
      <c r="F563" s="338">
        <v>0.23</v>
      </c>
      <c r="H563" s="227"/>
      <c r="I563" s="227"/>
      <c r="J563" s="227"/>
      <c r="K563" s="227"/>
    </row>
    <row r="564" spans="2:13" s="8" customFormat="1" ht="12.75" customHeight="1" x14ac:dyDescent="0.3">
      <c r="B564" s="337">
        <v>43476</v>
      </c>
      <c r="C564" s="338">
        <v>1.7</v>
      </c>
      <c r="D564" s="338">
        <v>2.85</v>
      </c>
      <c r="E564" s="338">
        <v>1.44</v>
      </c>
      <c r="F564" s="338">
        <v>0.24</v>
      </c>
      <c r="H564" s="227"/>
      <c r="I564" s="227"/>
      <c r="J564" s="227"/>
      <c r="K564" s="227"/>
    </row>
    <row r="565" spans="2:13" s="8" customFormat="1" ht="12.75" customHeight="1" x14ac:dyDescent="0.3">
      <c r="B565" s="337">
        <v>43475</v>
      </c>
      <c r="C565" s="338">
        <v>1.71</v>
      </c>
      <c r="D565" s="338">
        <v>2.89</v>
      </c>
      <c r="E565" s="338">
        <v>1.45</v>
      </c>
      <c r="F565" s="338">
        <v>0.25</v>
      </c>
      <c r="H565" s="227"/>
      <c r="I565" s="227"/>
      <c r="J565" s="227"/>
      <c r="K565" s="227"/>
    </row>
    <row r="566" spans="2:13" s="8" customFormat="1" ht="12.75" customHeight="1" x14ac:dyDescent="0.3">
      <c r="B566" s="337">
        <v>43474</v>
      </c>
      <c r="C566" s="338">
        <v>1.77</v>
      </c>
      <c r="D566" s="338">
        <v>2.88</v>
      </c>
      <c r="E566" s="338">
        <v>1.49</v>
      </c>
      <c r="F566" s="338">
        <v>0.28000000000000003</v>
      </c>
      <c r="H566" s="227"/>
      <c r="I566" s="227"/>
      <c r="J566" s="227"/>
      <c r="K566" s="227"/>
    </row>
    <row r="567" spans="2:13" s="8" customFormat="1" ht="12.75" customHeight="1" x14ac:dyDescent="0.3">
      <c r="B567" s="337">
        <v>43473</v>
      </c>
      <c r="C567" s="338">
        <v>1.82</v>
      </c>
      <c r="D567" s="338">
        <v>2.95</v>
      </c>
      <c r="E567" s="338">
        <v>1.51</v>
      </c>
      <c r="F567" s="338">
        <v>0.22</v>
      </c>
      <c r="H567" s="227"/>
      <c r="I567" s="227"/>
      <c r="J567" s="227"/>
      <c r="K567" s="227"/>
    </row>
    <row r="568" spans="2:13" s="8" customFormat="1" ht="12.75" customHeight="1" x14ac:dyDescent="0.3">
      <c r="B568" s="337">
        <v>43472</v>
      </c>
      <c r="C568" s="338">
        <v>1.82</v>
      </c>
      <c r="D568" s="338">
        <v>2.9</v>
      </c>
      <c r="E568" s="338">
        <v>1.5</v>
      </c>
      <c r="F568" s="338">
        <v>0.22</v>
      </c>
      <c r="H568" s="227"/>
      <c r="I568" s="227"/>
      <c r="J568" s="227"/>
      <c r="K568" s="227"/>
    </row>
    <row r="569" spans="2:13" s="8" customFormat="1" ht="12.75" customHeight="1" x14ac:dyDescent="0.3">
      <c r="B569" s="337">
        <v>43469</v>
      </c>
      <c r="C569" s="338">
        <v>1.8</v>
      </c>
      <c r="D569" s="338">
        <v>2.9</v>
      </c>
      <c r="E569" s="338">
        <v>1.47</v>
      </c>
      <c r="F569" s="338">
        <v>0.21</v>
      </c>
      <c r="H569" s="227"/>
      <c r="I569" s="227"/>
      <c r="J569" s="227"/>
      <c r="K569" s="227"/>
    </row>
    <row r="570" spans="2:13" s="8" customFormat="1" ht="12.75" customHeight="1" x14ac:dyDescent="0.3">
      <c r="B570" s="337">
        <v>43468</v>
      </c>
      <c r="C570" s="338">
        <v>1.76</v>
      </c>
      <c r="D570" s="338">
        <v>2.86</v>
      </c>
      <c r="E570" s="338">
        <v>1.43</v>
      </c>
      <c r="F570" s="338">
        <v>0.15</v>
      </c>
      <c r="H570" s="227"/>
      <c r="I570" s="227"/>
      <c r="J570" s="227"/>
      <c r="K570" s="227"/>
    </row>
    <row r="571" spans="2:13" s="8" customFormat="1" ht="12.75" customHeight="1" x14ac:dyDescent="0.3">
      <c r="B571" s="337">
        <v>43467</v>
      </c>
      <c r="C571" s="338">
        <v>1.71</v>
      </c>
      <c r="D571" s="338">
        <v>2.69</v>
      </c>
      <c r="E571" s="338">
        <v>1.4</v>
      </c>
      <c r="F571" s="338">
        <v>0.16</v>
      </c>
      <c r="H571" s="227"/>
      <c r="I571" s="227"/>
      <c r="J571" s="227"/>
      <c r="K571" s="227"/>
    </row>
    <row r="572" spans="2:13" ht="5.25" customHeight="1" x14ac:dyDescent="0.25">
      <c r="B572" s="339"/>
      <c r="C572" s="340"/>
      <c r="D572" s="340"/>
      <c r="E572" s="340"/>
      <c r="F572" s="340"/>
    </row>
    <row r="573" spans="2:13" ht="16.5" customHeight="1" x14ac:dyDescent="0.25">
      <c r="B573" s="503" t="s">
        <v>177</v>
      </c>
      <c r="C573" s="503"/>
      <c r="D573" s="503"/>
      <c r="E573" s="503"/>
      <c r="F573" s="503"/>
      <c r="G573" s="503"/>
      <c r="H573" s="503"/>
      <c r="I573" s="503"/>
      <c r="J573" s="503"/>
      <c r="K573" s="503"/>
      <c r="L573" s="503"/>
      <c r="M573" s="503"/>
    </row>
    <row r="574" spans="2:13" ht="16.5" customHeight="1" x14ac:dyDescent="0.25">
      <c r="B574" s="503" t="s">
        <v>178</v>
      </c>
      <c r="C574" s="503"/>
      <c r="D574" s="503"/>
      <c r="E574" s="503"/>
      <c r="F574" s="503"/>
      <c r="G574" s="503"/>
      <c r="H574" s="503"/>
      <c r="I574" s="503"/>
      <c r="J574" s="503"/>
      <c r="K574" s="503"/>
      <c r="L574" s="503"/>
      <c r="M574" s="503"/>
    </row>
  </sheetData>
  <mergeCells count="4">
    <mergeCell ref="B573:M573"/>
    <mergeCell ref="B574:M574"/>
    <mergeCell ref="B2:F2"/>
    <mergeCell ref="B3:F3"/>
  </mergeCells>
  <hyperlinks>
    <hyperlink ref="A1" location="Índice!A1" display="Índice" xr:uid="{DBCED218-D9AB-4FDD-8FDB-9CDCA6D44767}"/>
  </hyperlinks>
  <printOptions horizontalCentered="1"/>
  <pageMargins left="0.11811023622047245" right="0.11811023622047245" top="0.59055118110236227" bottom="0.15748031496062992" header="0.31496062992125984" footer="0.31496062992125984"/>
  <pageSetup paperSize="9" scale="76"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F17F06-EE53-43C4-A038-E7EE06CB09D2}">
  <sheetPr codeName="Folha161">
    <pageSetUpPr fitToPage="1"/>
  </sheetPr>
  <dimension ref="A1:V16"/>
  <sheetViews>
    <sheetView showGridLines="0" zoomScaleNormal="100" workbookViewId="0"/>
  </sheetViews>
  <sheetFormatPr defaultColWidth="9.453125" defaultRowHeight="13.5" x14ac:dyDescent="0.25"/>
  <cols>
    <col min="1" max="1" width="6.453125" style="2" bestFit="1" customWidth="1"/>
    <col min="2" max="2" width="34.54296875" style="2" bestFit="1" customWidth="1"/>
    <col min="3" max="13" width="6.54296875" style="2" customWidth="1"/>
    <col min="14" max="14" width="28.54296875" style="2" bestFit="1" customWidth="1"/>
    <col min="15" max="18" width="7.54296875" style="2" customWidth="1"/>
    <col min="19" max="19" width="13.54296875" style="2" bestFit="1" customWidth="1"/>
    <col min="20" max="20" width="12.54296875" style="2" bestFit="1" customWidth="1"/>
    <col min="21" max="22" width="7.54296875" style="2" customWidth="1"/>
    <col min="23" max="16384" width="9.453125" style="2"/>
  </cols>
  <sheetData>
    <row r="1" spans="1:22" ht="13.5" customHeight="1" x14ac:dyDescent="0.25">
      <c r="A1" s="16" t="s">
        <v>4</v>
      </c>
    </row>
    <row r="2" spans="1:22" ht="13.5" customHeight="1" x14ac:dyDescent="0.25">
      <c r="B2" s="456" t="s">
        <v>897</v>
      </c>
      <c r="C2" s="456"/>
      <c r="D2" s="456"/>
      <c r="E2" s="456"/>
      <c r="F2" s="456"/>
      <c r="G2" s="456"/>
      <c r="H2" s="456"/>
      <c r="I2" s="456"/>
      <c r="J2" s="456"/>
      <c r="K2" s="456"/>
      <c r="L2" s="456"/>
      <c r="M2" s="456"/>
      <c r="N2" s="456"/>
      <c r="O2" s="7"/>
      <c r="P2" s="7"/>
      <c r="Q2" s="7"/>
      <c r="R2" s="7"/>
      <c r="S2" s="7"/>
      <c r="T2" s="7"/>
      <c r="U2" s="7"/>
      <c r="V2" s="7"/>
    </row>
    <row r="3" spans="1:22" ht="13.5" customHeight="1" x14ac:dyDescent="0.25">
      <c r="B3" s="456" t="s">
        <v>898</v>
      </c>
      <c r="C3" s="456"/>
      <c r="D3" s="456"/>
      <c r="E3" s="456"/>
      <c r="F3" s="456"/>
      <c r="G3" s="456"/>
      <c r="H3" s="456"/>
      <c r="I3" s="456"/>
      <c r="J3" s="456"/>
      <c r="K3" s="456"/>
      <c r="L3" s="456"/>
      <c r="M3" s="456"/>
      <c r="N3" s="456"/>
      <c r="O3" s="7"/>
      <c r="P3" s="7"/>
      <c r="Q3" s="7"/>
      <c r="R3" s="7"/>
      <c r="S3" s="7"/>
      <c r="T3" s="7"/>
      <c r="U3" s="7"/>
      <c r="V3" s="7"/>
    </row>
    <row r="4" spans="1:22" ht="13.5" customHeight="1" x14ac:dyDescent="0.35">
      <c r="B4" s="1" t="s">
        <v>5</v>
      </c>
      <c r="F4" s="18"/>
      <c r="G4" s="18"/>
      <c r="H4" s="18"/>
      <c r="I4" s="18"/>
      <c r="J4" s="18"/>
      <c r="K4" s="18"/>
      <c r="L4" s="18"/>
      <c r="M4" s="18"/>
      <c r="N4" s="19"/>
    </row>
    <row r="5" spans="1:22" ht="13.5" customHeight="1" x14ac:dyDescent="0.25">
      <c r="B5" s="20"/>
      <c r="C5" s="492">
        <v>2020</v>
      </c>
      <c r="D5" s="492"/>
      <c r="E5" s="492"/>
      <c r="F5" s="492"/>
      <c r="G5" s="492"/>
      <c r="H5" s="492"/>
      <c r="I5" s="492"/>
      <c r="J5" s="492"/>
      <c r="K5" s="492"/>
      <c r="L5" s="492"/>
      <c r="M5" s="373">
        <v>2021</v>
      </c>
      <c r="N5" s="20"/>
    </row>
    <row r="6" spans="1:22" ht="16.399999999999999" customHeight="1" x14ac:dyDescent="0.25">
      <c r="B6" s="20"/>
      <c r="C6" s="373" t="s">
        <v>552</v>
      </c>
      <c r="D6" s="373" t="s">
        <v>553</v>
      </c>
      <c r="E6" s="373" t="s">
        <v>554</v>
      </c>
      <c r="F6" s="373" t="s">
        <v>555</v>
      </c>
      <c r="G6" s="373" t="s">
        <v>556</v>
      </c>
      <c r="H6" s="373" t="s">
        <v>557</v>
      </c>
      <c r="I6" s="373" t="s">
        <v>558</v>
      </c>
      <c r="J6" s="373" t="s">
        <v>559</v>
      </c>
      <c r="K6" s="373" t="s">
        <v>560</v>
      </c>
      <c r="L6" s="373" t="s">
        <v>561</v>
      </c>
      <c r="M6" s="373" t="s">
        <v>562</v>
      </c>
      <c r="N6" s="20"/>
    </row>
    <row r="7" spans="1:22" ht="16.399999999999999" customHeight="1" x14ac:dyDescent="0.25">
      <c r="B7" s="20"/>
      <c r="C7" s="373" t="s">
        <v>552</v>
      </c>
      <c r="D7" s="373" t="s">
        <v>563</v>
      </c>
      <c r="E7" s="373" t="s">
        <v>564</v>
      </c>
      <c r="F7" s="373" t="s">
        <v>555</v>
      </c>
      <c r="G7" s="373" t="s">
        <v>556</v>
      </c>
      <c r="H7" s="373" t="s">
        <v>565</v>
      </c>
      <c r="I7" s="373" t="s">
        <v>566</v>
      </c>
      <c r="J7" s="373" t="s">
        <v>567</v>
      </c>
      <c r="K7" s="373" t="s">
        <v>560</v>
      </c>
      <c r="L7" s="373" t="s">
        <v>568</v>
      </c>
      <c r="M7" s="373" t="s">
        <v>562</v>
      </c>
      <c r="N7" s="20"/>
    </row>
    <row r="8" spans="1:22" ht="16.399999999999999" customHeight="1" x14ac:dyDescent="0.25">
      <c r="B8" s="27" t="s">
        <v>308</v>
      </c>
      <c r="C8" s="379">
        <v>3.7</v>
      </c>
      <c r="D8" s="379">
        <v>34</v>
      </c>
      <c r="E8" s="379">
        <v>40.700000000000003</v>
      </c>
      <c r="F8" s="379">
        <v>45.1</v>
      </c>
      <c r="G8" s="379">
        <v>46.9</v>
      </c>
      <c r="H8" s="379">
        <v>47.6</v>
      </c>
      <c r="I8" s="379">
        <v>48.1</v>
      </c>
      <c r="J8" s="379">
        <v>46.9</v>
      </c>
      <c r="K8" s="379">
        <v>46.6</v>
      </c>
      <c r="L8" s="379">
        <v>46.1</v>
      </c>
      <c r="M8" s="379">
        <v>45.7</v>
      </c>
      <c r="N8" s="27" t="s">
        <v>308</v>
      </c>
    </row>
    <row r="9" spans="1:22" ht="16.399999999999999" customHeight="1" x14ac:dyDescent="0.25">
      <c r="B9" s="26" t="s">
        <v>569</v>
      </c>
      <c r="C9" s="380">
        <v>1.4</v>
      </c>
      <c r="D9" s="381">
        <v>15</v>
      </c>
      <c r="E9" s="381">
        <v>18.600000000000001</v>
      </c>
      <c r="F9" s="381">
        <v>20.3</v>
      </c>
      <c r="G9" s="381">
        <v>20.7</v>
      </c>
      <c r="H9" s="381">
        <v>20.9</v>
      </c>
      <c r="I9" s="381">
        <v>21.1</v>
      </c>
      <c r="J9" s="381">
        <v>20.399999999999999</v>
      </c>
      <c r="K9" s="381">
        <v>20.2</v>
      </c>
      <c r="L9" s="381">
        <v>20.100000000000001</v>
      </c>
      <c r="M9" s="381">
        <v>20</v>
      </c>
      <c r="N9" s="26" t="s">
        <v>570</v>
      </c>
    </row>
    <row r="10" spans="1:22" ht="16.399999999999999" customHeight="1" x14ac:dyDescent="0.25">
      <c r="B10" s="26" t="s">
        <v>571</v>
      </c>
      <c r="C10" s="380">
        <v>2.2000000000000002</v>
      </c>
      <c r="D10" s="381">
        <v>18.399999999999999</v>
      </c>
      <c r="E10" s="381">
        <v>21.1</v>
      </c>
      <c r="F10" s="381">
        <v>23.6</v>
      </c>
      <c r="G10" s="381">
        <v>24.5</v>
      </c>
      <c r="H10" s="381">
        <v>25</v>
      </c>
      <c r="I10" s="381">
        <v>25.2</v>
      </c>
      <c r="J10" s="381">
        <v>25.1</v>
      </c>
      <c r="K10" s="381">
        <v>25</v>
      </c>
      <c r="L10" s="381">
        <v>24.8</v>
      </c>
      <c r="M10" s="381">
        <v>24.4</v>
      </c>
      <c r="N10" s="26" t="s">
        <v>572</v>
      </c>
    </row>
    <row r="11" spans="1:22" ht="16.399999999999999" customHeight="1" x14ac:dyDescent="0.25">
      <c r="B11" s="26" t="s">
        <v>573</v>
      </c>
      <c r="C11" s="382">
        <v>0</v>
      </c>
      <c r="D11" s="381">
        <v>0.7</v>
      </c>
      <c r="E11" s="381">
        <v>1</v>
      </c>
      <c r="F11" s="381">
        <v>1.2</v>
      </c>
      <c r="G11" s="381">
        <v>1.7</v>
      </c>
      <c r="H11" s="381">
        <v>1.7</v>
      </c>
      <c r="I11" s="381">
        <v>1.8</v>
      </c>
      <c r="J11" s="381">
        <v>1.3</v>
      </c>
      <c r="K11" s="381">
        <v>1.3</v>
      </c>
      <c r="L11" s="381">
        <v>1.3</v>
      </c>
      <c r="M11" s="381">
        <v>1.3</v>
      </c>
      <c r="N11" s="26" t="s">
        <v>574</v>
      </c>
      <c r="O11" s="38"/>
    </row>
    <row r="12" spans="1:22" ht="4.5" customHeight="1" x14ac:dyDescent="0.25">
      <c r="B12" s="31"/>
      <c r="C12" s="32"/>
      <c r="D12" s="32"/>
      <c r="E12" s="32"/>
      <c r="F12" s="32"/>
      <c r="G12" s="32"/>
      <c r="H12" s="32"/>
      <c r="I12" s="32"/>
      <c r="J12" s="32"/>
      <c r="K12" s="32"/>
      <c r="L12" s="32"/>
      <c r="M12" s="32"/>
      <c r="N12" s="32"/>
    </row>
    <row r="13" spans="1:22" x14ac:dyDescent="0.25">
      <c r="B13" s="455" t="s">
        <v>575</v>
      </c>
      <c r="C13" s="455"/>
      <c r="D13" s="455"/>
      <c r="E13" s="455"/>
      <c r="F13" s="455"/>
      <c r="G13" s="455"/>
      <c r="H13" s="455"/>
      <c r="I13" s="455"/>
      <c r="J13" s="455"/>
      <c r="K13" s="455"/>
      <c r="L13" s="455"/>
      <c r="M13" s="455"/>
      <c r="N13" s="455"/>
    </row>
    <row r="14" spans="1:22" ht="16.399999999999999" customHeight="1" x14ac:dyDescent="0.25">
      <c r="B14" s="457" t="s">
        <v>576</v>
      </c>
      <c r="C14" s="457"/>
      <c r="D14" s="457"/>
      <c r="E14" s="457"/>
      <c r="F14" s="457"/>
      <c r="G14" s="457"/>
      <c r="H14" s="457"/>
      <c r="I14" s="457"/>
      <c r="J14" s="457"/>
      <c r="K14" s="457"/>
      <c r="L14" s="457"/>
      <c r="M14" s="457"/>
      <c r="N14" s="457"/>
    </row>
    <row r="15" spans="1:22" ht="13.5" customHeight="1" x14ac:dyDescent="0.25"/>
    <row r="16" spans="1:22" ht="13.5" customHeight="1" x14ac:dyDescent="0.25"/>
  </sheetData>
  <mergeCells count="5">
    <mergeCell ref="B2:N2"/>
    <mergeCell ref="B3:N3"/>
    <mergeCell ref="C5:L5"/>
    <mergeCell ref="B13:N13"/>
    <mergeCell ref="B14:N14"/>
  </mergeCells>
  <hyperlinks>
    <hyperlink ref="A1" location="Índice!A1" display="Índice" xr:uid="{9A916114-1F4F-4442-A86D-87BC010C6B41}"/>
  </hyperlinks>
  <printOptions horizontalCentered="1"/>
  <pageMargins left="0.11811023622047245" right="0.11811023622047245" top="0.59055118110236227" bottom="0.15748031496062992"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DA4E8-EACB-458D-8DA8-4CC20A504B54}">
  <sheetPr codeName="Folha27">
    <pageSetUpPr fitToPage="1"/>
  </sheetPr>
  <dimension ref="A1:K27"/>
  <sheetViews>
    <sheetView showGridLines="0" zoomScaleNormal="100" workbookViewId="0"/>
  </sheetViews>
  <sheetFormatPr defaultColWidth="9.453125" defaultRowHeight="13.5" x14ac:dyDescent="0.25"/>
  <cols>
    <col min="1" max="1" width="6.54296875" style="2" bestFit="1" customWidth="1"/>
    <col min="2" max="2" width="25.453125" style="2" customWidth="1"/>
    <col min="3" max="3" width="1.453125" style="2" customWidth="1"/>
    <col min="4" max="8" width="7.54296875" style="2" customWidth="1"/>
    <col min="9" max="9" width="1.54296875" style="2" customWidth="1"/>
    <col min="10" max="10" width="25.54296875" style="2" customWidth="1"/>
    <col min="11" max="11" width="7.54296875" style="2" customWidth="1"/>
    <col min="12" max="16384" width="9.453125" style="2"/>
  </cols>
  <sheetData>
    <row r="1" spans="1:11" ht="13.5" customHeight="1" x14ac:dyDescent="0.25">
      <c r="A1" s="16" t="s">
        <v>4</v>
      </c>
    </row>
    <row r="2" spans="1:11" ht="13.5" customHeight="1" x14ac:dyDescent="0.25">
      <c r="B2" s="456" t="str">
        <f>+Índice!B31</f>
        <v>Gráfico 21 - A reestruturação da TAP e o seu potencial impacto nas Finanças Públicas (em % do PIB)</v>
      </c>
      <c r="C2" s="456"/>
      <c r="D2" s="456"/>
      <c r="E2" s="456"/>
      <c r="F2" s="456"/>
      <c r="G2" s="456"/>
      <c r="H2" s="456"/>
      <c r="I2" s="456"/>
      <c r="J2" s="456"/>
      <c r="K2" s="7"/>
    </row>
    <row r="3" spans="1:11" ht="13.5" customHeight="1" x14ac:dyDescent="0.25">
      <c r="B3" s="456" t="str">
        <f>+Índice!C31</f>
        <v>Chart 21 - The restructuring of TAP and its potential impact on Public Finances (in % of GDP)</v>
      </c>
      <c r="C3" s="456"/>
      <c r="D3" s="456"/>
      <c r="E3" s="456"/>
      <c r="F3" s="456"/>
      <c r="G3" s="456"/>
      <c r="H3" s="456"/>
      <c r="I3" s="456"/>
      <c r="J3" s="456"/>
      <c r="K3" s="316"/>
    </row>
    <row r="4" spans="1:11" ht="13.5" customHeight="1" x14ac:dyDescent="0.35">
      <c r="B4" s="1" t="s">
        <v>5</v>
      </c>
    </row>
    <row r="5" spans="1:11" ht="14.15" customHeight="1" x14ac:dyDescent="0.3">
      <c r="B5" s="36" t="s">
        <v>179</v>
      </c>
      <c r="C5" s="8"/>
      <c r="D5" s="8"/>
      <c r="E5" s="8"/>
      <c r="F5" s="8"/>
      <c r="G5" s="8"/>
      <c r="H5" s="8"/>
      <c r="I5" s="8"/>
      <c r="J5" s="77" t="s">
        <v>180</v>
      </c>
      <c r="K5" s="8"/>
    </row>
    <row r="6" spans="1:11" ht="13.5" customHeight="1" x14ac:dyDescent="0.3">
      <c r="B6" s="319"/>
      <c r="C6" s="79"/>
      <c r="D6" s="317">
        <v>2021</v>
      </c>
      <c r="E6" s="317">
        <v>2022</v>
      </c>
      <c r="F6" s="317">
        <v>2023</v>
      </c>
      <c r="G6" s="317">
        <v>2024</v>
      </c>
      <c r="H6" s="318">
        <v>2025</v>
      </c>
      <c r="I6" s="320"/>
      <c r="J6" s="319"/>
      <c r="K6" s="8"/>
    </row>
    <row r="7" spans="1:11" ht="13.5" customHeight="1" x14ac:dyDescent="0.25">
      <c r="B7" s="86" t="s">
        <v>432</v>
      </c>
      <c r="C7" s="17"/>
      <c r="D7" s="88">
        <v>-4.0999999999999996</v>
      </c>
      <c r="E7" s="88">
        <v>-2.1</v>
      </c>
      <c r="F7" s="88">
        <v>-1.8</v>
      </c>
      <c r="G7" s="88">
        <v>-1.6</v>
      </c>
      <c r="H7" s="88">
        <v>-1.5</v>
      </c>
      <c r="I7" s="88"/>
      <c r="J7" s="89" t="s">
        <v>433</v>
      </c>
    </row>
    <row r="8" spans="1:11" ht="13.5" customHeight="1" x14ac:dyDescent="0.25">
      <c r="B8" s="17" t="s">
        <v>437</v>
      </c>
      <c r="C8" s="17">
        <v>-7.2</v>
      </c>
      <c r="D8" s="88">
        <v>-4.5</v>
      </c>
      <c r="E8" s="88">
        <v>-2.4</v>
      </c>
      <c r="F8" s="88">
        <v>-2</v>
      </c>
      <c r="G8" s="88">
        <v>-1.7</v>
      </c>
      <c r="H8" s="88">
        <v>-1.5</v>
      </c>
      <c r="I8" s="88"/>
      <c r="J8" s="89" t="s">
        <v>436</v>
      </c>
    </row>
    <row r="9" spans="1:11" ht="4.5" customHeight="1" x14ac:dyDescent="0.25">
      <c r="B9" s="91"/>
      <c r="C9" s="91"/>
      <c r="D9" s="91"/>
      <c r="E9" s="91"/>
      <c r="F9" s="91"/>
      <c r="G9" s="91"/>
      <c r="H9" s="91"/>
      <c r="I9" s="91"/>
      <c r="J9" s="91"/>
    </row>
    <row r="10" spans="1:11" x14ac:dyDescent="0.25">
      <c r="B10" s="499" t="s">
        <v>438</v>
      </c>
      <c r="C10" s="499"/>
      <c r="D10" s="499"/>
      <c r="E10" s="499"/>
      <c r="F10" s="499"/>
      <c r="G10" s="499"/>
      <c r="H10" s="499"/>
      <c r="I10" s="499"/>
      <c r="J10" s="499"/>
    </row>
    <row r="11" spans="1:11" ht="13.5" customHeight="1" x14ac:dyDescent="0.25">
      <c r="B11" s="500" t="s">
        <v>439</v>
      </c>
      <c r="C11" s="500"/>
      <c r="D11" s="500"/>
      <c r="E11" s="500"/>
      <c r="F11" s="500"/>
      <c r="G11" s="500"/>
      <c r="H11" s="500"/>
      <c r="I11" s="500"/>
      <c r="J11" s="500"/>
    </row>
    <row r="12" spans="1:11" ht="13.5" customHeight="1" x14ac:dyDescent="0.25"/>
    <row r="13" spans="1:11" ht="13.5" customHeight="1" x14ac:dyDescent="0.3">
      <c r="B13" s="36" t="s">
        <v>434</v>
      </c>
      <c r="C13" s="8"/>
      <c r="D13" s="8"/>
      <c r="E13" s="8"/>
      <c r="F13" s="8"/>
      <c r="G13" s="8"/>
      <c r="H13" s="8"/>
      <c r="I13" s="8"/>
      <c r="J13" s="77" t="s">
        <v>435</v>
      </c>
    </row>
    <row r="14" spans="1:11" ht="13.5" customHeight="1" x14ac:dyDescent="0.3">
      <c r="B14" s="319"/>
      <c r="C14" s="79"/>
      <c r="D14" s="317">
        <v>2021</v>
      </c>
      <c r="E14" s="317">
        <v>2022</v>
      </c>
      <c r="F14" s="317">
        <v>2023</v>
      </c>
      <c r="G14" s="317">
        <v>2024</v>
      </c>
      <c r="H14" s="318">
        <v>2025</v>
      </c>
      <c r="I14" s="320"/>
      <c r="J14" s="319"/>
    </row>
    <row r="15" spans="1:11" ht="13.5" customHeight="1" x14ac:dyDescent="0.25">
      <c r="B15" s="86" t="s">
        <v>432</v>
      </c>
      <c r="C15" s="17"/>
      <c r="D15" s="88">
        <v>131.5</v>
      </c>
      <c r="E15" s="88">
        <v>125.1</v>
      </c>
      <c r="F15" s="88">
        <v>121.7</v>
      </c>
      <c r="G15" s="88">
        <v>119.1</v>
      </c>
      <c r="H15" s="88">
        <v>117.1</v>
      </c>
      <c r="I15" s="88"/>
      <c r="J15" s="89" t="s">
        <v>433</v>
      </c>
    </row>
    <row r="16" spans="1:11" ht="13.5" customHeight="1" x14ac:dyDescent="0.25">
      <c r="B16" s="17" t="s">
        <v>437</v>
      </c>
      <c r="C16" s="17">
        <v>-0.2</v>
      </c>
      <c r="D16" s="88">
        <v>131.80000000000001</v>
      </c>
      <c r="E16" s="88">
        <v>125.6</v>
      </c>
      <c r="F16" s="88">
        <v>122.3</v>
      </c>
      <c r="G16" s="88">
        <v>119.9</v>
      </c>
      <c r="H16" s="17">
        <v>117.9</v>
      </c>
      <c r="I16" s="17"/>
      <c r="J16" s="89" t="s">
        <v>436</v>
      </c>
    </row>
    <row r="17" spans="2:10" ht="4.5" customHeight="1" x14ac:dyDescent="0.25">
      <c r="B17" s="91"/>
      <c r="C17" s="91"/>
      <c r="D17" s="91"/>
      <c r="E17" s="91"/>
      <c r="F17" s="91"/>
      <c r="G17" s="91"/>
      <c r="H17" s="91"/>
      <c r="I17" s="91"/>
      <c r="J17" s="91"/>
    </row>
    <row r="18" spans="2:10" ht="13.5" customHeight="1" x14ac:dyDescent="0.25">
      <c r="B18" s="499" t="s">
        <v>440</v>
      </c>
      <c r="C18" s="499"/>
      <c r="D18" s="499"/>
      <c r="E18" s="499"/>
      <c r="F18" s="499"/>
      <c r="G18" s="499"/>
      <c r="H18" s="499"/>
      <c r="I18" s="499"/>
      <c r="J18" s="499"/>
    </row>
    <row r="19" spans="2:10" ht="27" customHeight="1" x14ac:dyDescent="0.25">
      <c r="B19" s="500" t="s">
        <v>441</v>
      </c>
      <c r="C19" s="500"/>
      <c r="D19" s="500"/>
      <c r="E19" s="500"/>
      <c r="F19" s="500"/>
      <c r="G19" s="500"/>
      <c r="H19" s="500"/>
      <c r="I19" s="500"/>
      <c r="J19" s="500"/>
    </row>
    <row r="20" spans="2:10" ht="13.5" customHeight="1" x14ac:dyDescent="0.25"/>
    <row r="21" spans="2:10" ht="13.5" customHeight="1" x14ac:dyDescent="0.25">
      <c r="C21" s="38"/>
      <c r="D21" s="38"/>
      <c r="E21" s="38"/>
      <c r="F21" s="38"/>
      <c r="G21" s="38"/>
      <c r="H21" s="38"/>
      <c r="I21" s="38"/>
    </row>
    <row r="22" spans="2:10" ht="13.5" customHeight="1" x14ac:dyDescent="0.25">
      <c r="C22" s="38"/>
      <c r="D22" s="38"/>
      <c r="E22" s="38"/>
      <c r="F22" s="38"/>
      <c r="G22" s="38"/>
      <c r="H22" s="38"/>
      <c r="I22" s="38"/>
    </row>
    <row r="23" spans="2:10" ht="13.5" customHeight="1" x14ac:dyDescent="0.25"/>
    <row r="24" spans="2:10" ht="13.5" customHeight="1" x14ac:dyDescent="0.25"/>
    <row r="25" spans="2:10" ht="13.5" customHeight="1" x14ac:dyDescent="0.25"/>
    <row r="26" spans="2:10" ht="13.5" customHeight="1" x14ac:dyDescent="0.25"/>
    <row r="27" spans="2:10" ht="13.5" customHeight="1" x14ac:dyDescent="0.25"/>
  </sheetData>
  <mergeCells count="6">
    <mergeCell ref="B18:J18"/>
    <mergeCell ref="B19:J19"/>
    <mergeCell ref="B10:J10"/>
    <mergeCell ref="B11:J11"/>
    <mergeCell ref="B2:J2"/>
    <mergeCell ref="B3:J3"/>
  </mergeCells>
  <hyperlinks>
    <hyperlink ref="A1" location="Índice!A1" display="Índice" xr:uid="{4B9019B4-AE13-4E2F-9162-B2DDFEEDFE01}"/>
  </hyperlinks>
  <printOptions horizontalCentered="1"/>
  <pageMargins left="0.11811023622047245" right="0.11811023622047245" top="0.59055118110236227" bottom="0.15748031496062992"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40CCD9-6073-49AB-A24A-011D5A512A94}">
  <sheetPr codeName="Folha20">
    <pageSetUpPr fitToPage="1"/>
  </sheetPr>
  <dimension ref="A1:L43"/>
  <sheetViews>
    <sheetView showGridLines="0" zoomScaleNormal="100" zoomScaleSheetLayoutView="70" workbookViewId="0">
      <selection activeCell="H21" sqref="H21"/>
    </sheetView>
  </sheetViews>
  <sheetFormatPr defaultColWidth="9.453125" defaultRowHeight="13.5" x14ac:dyDescent="0.25"/>
  <cols>
    <col min="1" max="1" width="6.1796875" style="2" bestFit="1" customWidth="1"/>
    <col min="2" max="2" width="34.453125" style="14" bestFit="1" customWidth="1"/>
    <col min="3" max="3" width="1.54296875" style="14" customWidth="1"/>
    <col min="4" max="4" width="6.54296875" style="2" customWidth="1"/>
    <col min="5" max="5" width="1.54296875" style="2" customWidth="1"/>
    <col min="6" max="10" width="6.54296875" style="2" customWidth="1"/>
    <col min="11" max="11" width="1.54296875" style="2" customWidth="1"/>
    <col min="12" max="12" width="35.453125" style="2" bestFit="1" customWidth="1"/>
    <col min="13" max="16384" width="9.453125" style="2"/>
  </cols>
  <sheetData>
    <row r="1" spans="1:12" ht="13.5" customHeight="1" x14ac:dyDescent="0.25">
      <c r="A1" s="16" t="s">
        <v>4</v>
      </c>
      <c r="B1" s="10"/>
      <c r="C1" s="10"/>
    </row>
    <row r="2" spans="1:12" ht="13.5" customHeight="1" x14ac:dyDescent="0.25">
      <c r="B2" s="456" t="str">
        <f>+Índice!B34</f>
        <v>Quadro 1 - Cenário macroeconómico do CFP</v>
      </c>
      <c r="C2" s="456"/>
      <c r="D2" s="456"/>
      <c r="E2" s="456"/>
      <c r="F2" s="456"/>
      <c r="G2" s="456"/>
      <c r="H2" s="456"/>
      <c r="I2" s="456"/>
      <c r="J2" s="456"/>
      <c r="K2" s="456"/>
      <c r="L2" s="456"/>
    </row>
    <row r="3" spans="1:12" ht="13.5" customHeight="1" x14ac:dyDescent="0.25">
      <c r="B3" s="456" t="str">
        <f>+Índice!C34</f>
        <v>Table 1 - CFP macroeconomic scenario</v>
      </c>
      <c r="C3" s="456"/>
      <c r="D3" s="456"/>
      <c r="E3" s="456"/>
      <c r="F3" s="456"/>
      <c r="G3" s="456"/>
      <c r="H3" s="456"/>
      <c r="I3" s="456"/>
      <c r="J3" s="456"/>
      <c r="K3" s="456"/>
      <c r="L3" s="456"/>
    </row>
    <row r="4" spans="1:12" s="8" customFormat="1" ht="13.5" customHeight="1" x14ac:dyDescent="0.35">
      <c r="A4" s="11"/>
      <c r="B4" s="1" t="s">
        <v>5</v>
      </c>
      <c r="C4" s="1"/>
      <c r="D4" s="2"/>
      <c r="E4" s="2"/>
      <c r="F4" s="2"/>
      <c r="G4" s="18"/>
      <c r="H4" s="18"/>
      <c r="I4" s="19"/>
      <c r="J4" s="19"/>
      <c r="K4" s="19"/>
    </row>
    <row r="5" spans="1:12" ht="16.399999999999999" customHeight="1" x14ac:dyDescent="0.25">
      <c r="B5" s="21"/>
      <c r="C5" s="95"/>
      <c r="D5" s="21">
        <v>2020</v>
      </c>
      <c r="E5" s="95"/>
      <c r="F5" s="349">
        <v>2021</v>
      </c>
      <c r="G5" s="349">
        <v>2022</v>
      </c>
      <c r="H5" s="349">
        <v>2023</v>
      </c>
      <c r="I5" s="349">
        <v>2024</v>
      </c>
      <c r="J5" s="21">
        <v>2025</v>
      </c>
      <c r="K5" s="95"/>
      <c r="L5" s="21"/>
    </row>
    <row r="6" spans="1:12" ht="16.399999999999999" customHeight="1" x14ac:dyDescent="0.25">
      <c r="B6" s="27" t="s">
        <v>77</v>
      </c>
      <c r="C6" s="101"/>
      <c r="D6" s="27"/>
      <c r="E6" s="101"/>
      <c r="F6" s="27"/>
      <c r="G6" s="27"/>
      <c r="H6" s="27"/>
      <c r="I6" s="27"/>
      <c r="J6" s="27"/>
      <c r="K6" s="101"/>
      <c r="L6" s="27" t="s">
        <v>243</v>
      </c>
    </row>
    <row r="7" spans="1:12" ht="16.399999999999999" customHeight="1" x14ac:dyDescent="0.25">
      <c r="B7" s="62" t="s">
        <v>78</v>
      </c>
      <c r="C7" s="104"/>
      <c r="D7" s="438">
        <v>-7.6</v>
      </c>
      <c r="E7" s="104"/>
      <c r="F7" s="438">
        <v>3.3</v>
      </c>
      <c r="G7" s="438">
        <v>4.9000000000000004</v>
      </c>
      <c r="H7" s="438">
        <v>2.5</v>
      </c>
      <c r="I7" s="438">
        <v>2.1</v>
      </c>
      <c r="J7" s="438">
        <v>1.7</v>
      </c>
      <c r="K7" s="104"/>
      <c r="L7" s="62" t="s">
        <v>79</v>
      </c>
    </row>
    <row r="8" spans="1:12" ht="16.399999999999999" customHeight="1" x14ac:dyDescent="0.25">
      <c r="B8" s="35" t="s">
        <v>80</v>
      </c>
      <c r="C8" s="105"/>
      <c r="D8" s="71">
        <v>-5.9</v>
      </c>
      <c r="E8" s="105"/>
      <c r="F8" s="71">
        <v>2.7</v>
      </c>
      <c r="G8" s="71">
        <v>6</v>
      </c>
      <c r="H8" s="71">
        <v>2.8</v>
      </c>
      <c r="I8" s="71">
        <v>2.5</v>
      </c>
      <c r="J8" s="71">
        <v>1.8</v>
      </c>
      <c r="K8" s="105"/>
      <c r="L8" s="35" t="s">
        <v>81</v>
      </c>
    </row>
    <row r="9" spans="1:12" ht="16.399999999999999" customHeight="1" x14ac:dyDescent="0.25">
      <c r="B9" s="35" t="s">
        <v>82</v>
      </c>
      <c r="C9" s="105"/>
      <c r="D9" s="71">
        <v>0.4</v>
      </c>
      <c r="E9" s="105"/>
      <c r="F9" s="71">
        <v>3.6</v>
      </c>
      <c r="G9" s="71">
        <v>0.6</v>
      </c>
      <c r="H9" s="71">
        <v>0.9</v>
      </c>
      <c r="I9" s="71">
        <v>0.9</v>
      </c>
      <c r="J9" s="71">
        <v>0.9</v>
      </c>
      <c r="K9" s="105"/>
      <c r="L9" s="35" t="s">
        <v>83</v>
      </c>
    </row>
    <row r="10" spans="1:12" ht="16.399999999999999" customHeight="1" x14ac:dyDescent="0.25">
      <c r="B10" s="35" t="s">
        <v>84</v>
      </c>
      <c r="C10" s="105"/>
      <c r="D10" s="71">
        <v>-1.9</v>
      </c>
      <c r="E10" s="105"/>
      <c r="F10" s="71">
        <v>3.4</v>
      </c>
      <c r="G10" s="71">
        <v>6</v>
      </c>
      <c r="H10" s="71">
        <v>3.7</v>
      </c>
      <c r="I10" s="71">
        <v>2</v>
      </c>
      <c r="J10" s="71">
        <v>2</v>
      </c>
      <c r="K10" s="105"/>
      <c r="L10" s="35" t="s">
        <v>85</v>
      </c>
    </row>
    <row r="11" spans="1:12" ht="16.399999999999999" customHeight="1" x14ac:dyDescent="0.25">
      <c r="B11" s="35" t="s">
        <v>86</v>
      </c>
      <c r="C11" s="105"/>
      <c r="D11" s="71">
        <v>-18.600000000000001</v>
      </c>
      <c r="E11" s="105"/>
      <c r="F11" s="71">
        <v>8.9</v>
      </c>
      <c r="G11" s="71">
        <v>11.3</v>
      </c>
      <c r="H11" s="71">
        <v>5</v>
      </c>
      <c r="I11" s="71">
        <v>3.2</v>
      </c>
      <c r="J11" s="71">
        <v>3.2</v>
      </c>
      <c r="K11" s="105"/>
      <c r="L11" s="35" t="s">
        <v>87</v>
      </c>
    </row>
    <row r="12" spans="1:12" ht="16.399999999999999" customHeight="1" x14ac:dyDescent="0.25">
      <c r="B12" s="35" t="s">
        <v>88</v>
      </c>
      <c r="C12" s="105"/>
      <c r="D12" s="71">
        <v>-12</v>
      </c>
      <c r="E12" s="105"/>
      <c r="F12" s="71">
        <v>7.6</v>
      </c>
      <c r="G12" s="71">
        <v>11</v>
      </c>
      <c r="H12" s="71">
        <v>5</v>
      </c>
      <c r="I12" s="71">
        <v>3.3</v>
      </c>
      <c r="J12" s="71">
        <v>3.2</v>
      </c>
      <c r="K12" s="105"/>
      <c r="L12" s="35" t="s">
        <v>89</v>
      </c>
    </row>
    <row r="13" spans="1:12" ht="16.399999999999999" customHeight="1" x14ac:dyDescent="0.25">
      <c r="B13" s="27" t="s">
        <v>90</v>
      </c>
      <c r="C13" s="101"/>
      <c r="D13" s="34"/>
      <c r="E13" s="101"/>
      <c r="F13" s="34"/>
      <c r="G13" s="34"/>
      <c r="H13" s="34"/>
      <c r="I13" s="34"/>
      <c r="J13" s="34"/>
      <c r="K13" s="101"/>
      <c r="L13" s="27" t="s">
        <v>203</v>
      </c>
    </row>
    <row r="14" spans="1:12" ht="16.399999999999999" customHeight="1" x14ac:dyDescent="0.25">
      <c r="B14" s="26" t="s">
        <v>91</v>
      </c>
      <c r="C14" s="106"/>
      <c r="D14" s="71">
        <v>-4.5999999999999996</v>
      </c>
      <c r="E14" s="106"/>
      <c r="F14" s="71">
        <v>3</v>
      </c>
      <c r="G14" s="71">
        <v>5</v>
      </c>
      <c r="H14" s="71">
        <v>2.6</v>
      </c>
      <c r="I14" s="71">
        <v>2.2000000000000002</v>
      </c>
      <c r="J14" s="71">
        <v>1.8</v>
      </c>
      <c r="K14" s="106"/>
      <c r="L14" s="26" t="s">
        <v>92</v>
      </c>
    </row>
    <row r="15" spans="1:12" ht="16.399999999999999" customHeight="1" x14ac:dyDescent="0.25">
      <c r="B15" s="26" t="s">
        <v>93</v>
      </c>
      <c r="C15" s="106"/>
      <c r="D15" s="71">
        <v>-2.9</v>
      </c>
      <c r="E15" s="106"/>
      <c r="F15" s="71">
        <v>0.3</v>
      </c>
      <c r="G15" s="71">
        <v>-0.1</v>
      </c>
      <c r="H15" s="71">
        <v>-0.1</v>
      </c>
      <c r="I15" s="71">
        <v>-0.1</v>
      </c>
      <c r="J15" s="71">
        <v>-0.1</v>
      </c>
      <c r="K15" s="106"/>
      <c r="L15" s="26" t="s">
        <v>94</v>
      </c>
    </row>
    <row r="16" spans="1:12" ht="16.399999999999999" customHeight="1" x14ac:dyDescent="0.25">
      <c r="B16" s="27" t="s">
        <v>95</v>
      </c>
      <c r="C16" s="101"/>
      <c r="D16" s="34"/>
      <c r="E16" s="101"/>
      <c r="F16" s="34"/>
      <c r="G16" s="34"/>
      <c r="H16" s="34"/>
      <c r="I16" s="34"/>
      <c r="J16" s="34"/>
      <c r="K16" s="101"/>
      <c r="L16" s="27" t="s">
        <v>244</v>
      </c>
    </row>
    <row r="17" spans="2:12" ht="16.399999999999999" customHeight="1" x14ac:dyDescent="0.25">
      <c r="B17" s="26" t="s">
        <v>96</v>
      </c>
      <c r="C17" s="106"/>
      <c r="D17" s="71">
        <v>2.4</v>
      </c>
      <c r="E17" s="106"/>
      <c r="F17" s="71">
        <v>1.1000000000000001</v>
      </c>
      <c r="G17" s="71">
        <v>1.8</v>
      </c>
      <c r="H17" s="71">
        <v>1.6</v>
      </c>
      <c r="I17" s="71">
        <v>1.6</v>
      </c>
      <c r="J17" s="71">
        <v>1.6</v>
      </c>
      <c r="K17" s="106"/>
      <c r="L17" s="26" t="s">
        <v>97</v>
      </c>
    </row>
    <row r="18" spans="2:12" ht="16.399999999999999" customHeight="1" x14ac:dyDescent="0.25">
      <c r="B18" s="35" t="s">
        <v>229</v>
      </c>
      <c r="C18" s="105"/>
      <c r="D18" s="71">
        <v>0.9</v>
      </c>
      <c r="E18" s="105"/>
      <c r="F18" s="71">
        <v>1.5</v>
      </c>
      <c r="G18" s="71">
        <v>1.7</v>
      </c>
      <c r="H18" s="71">
        <v>1.5</v>
      </c>
      <c r="I18" s="71">
        <v>1.5</v>
      </c>
      <c r="J18" s="71">
        <v>1.5</v>
      </c>
      <c r="K18" s="105"/>
      <c r="L18" s="35" t="s">
        <v>245</v>
      </c>
    </row>
    <row r="19" spans="2:12" ht="16.399999999999999" customHeight="1" x14ac:dyDescent="0.25">
      <c r="B19" s="35" t="s">
        <v>230</v>
      </c>
      <c r="C19" s="105"/>
      <c r="D19" s="71">
        <v>4.8</v>
      </c>
      <c r="E19" s="105"/>
      <c r="F19" s="71">
        <v>0.3</v>
      </c>
      <c r="G19" s="71">
        <v>2.6</v>
      </c>
      <c r="H19" s="71">
        <v>1.9</v>
      </c>
      <c r="I19" s="71">
        <v>1.7</v>
      </c>
      <c r="J19" s="71">
        <v>1.5</v>
      </c>
      <c r="K19" s="105"/>
      <c r="L19" s="35" t="s">
        <v>246</v>
      </c>
    </row>
    <row r="20" spans="2:12" ht="16.399999999999999" customHeight="1" x14ac:dyDescent="0.25">
      <c r="B20" s="35" t="s">
        <v>231</v>
      </c>
      <c r="C20" s="105"/>
      <c r="D20" s="71">
        <v>1.3</v>
      </c>
      <c r="E20" s="105"/>
      <c r="F20" s="71">
        <v>1.4</v>
      </c>
      <c r="G20" s="71">
        <v>1.5</v>
      </c>
      <c r="H20" s="71">
        <v>1.7</v>
      </c>
      <c r="I20" s="71">
        <v>1.7</v>
      </c>
      <c r="J20" s="71">
        <v>1.7</v>
      </c>
      <c r="K20" s="105"/>
      <c r="L20" s="35" t="s">
        <v>247</v>
      </c>
    </row>
    <row r="21" spans="2:12" ht="16.399999999999999" customHeight="1" x14ac:dyDescent="0.25">
      <c r="B21" s="35" t="s">
        <v>232</v>
      </c>
      <c r="C21" s="105"/>
      <c r="D21" s="71">
        <v>-2</v>
      </c>
      <c r="E21" s="105"/>
      <c r="F21" s="71">
        <v>1.6</v>
      </c>
      <c r="G21" s="71">
        <v>1.4</v>
      </c>
      <c r="H21" s="71">
        <v>1.4</v>
      </c>
      <c r="I21" s="71">
        <v>1.4</v>
      </c>
      <c r="J21" s="71">
        <v>1.4</v>
      </c>
      <c r="K21" s="105"/>
      <c r="L21" s="35" t="s">
        <v>248</v>
      </c>
    </row>
    <row r="22" spans="2:12" ht="16.399999999999999" customHeight="1" x14ac:dyDescent="0.25">
      <c r="B22" s="35" t="s">
        <v>233</v>
      </c>
      <c r="C22" s="105"/>
      <c r="D22" s="71">
        <v>-3.6</v>
      </c>
      <c r="E22" s="105"/>
      <c r="F22" s="71">
        <v>2.1</v>
      </c>
      <c r="G22" s="71">
        <v>1.3</v>
      </c>
      <c r="H22" s="71">
        <v>1.3</v>
      </c>
      <c r="I22" s="71">
        <v>1.3</v>
      </c>
      <c r="J22" s="71">
        <v>1.3</v>
      </c>
      <c r="K22" s="105"/>
      <c r="L22" s="35" t="s">
        <v>249</v>
      </c>
    </row>
    <row r="23" spans="2:12" ht="16.399999999999999" customHeight="1" x14ac:dyDescent="0.25">
      <c r="B23" s="26" t="s">
        <v>98</v>
      </c>
      <c r="C23" s="106"/>
      <c r="D23" s="71">
        <v>-0.1</v>
      </c>
      <c r="E23" s="106"/>
      <c r="F23" s="71">
        <v>0.8</v>
      </c>
      <c r="G23" s="71">
        <v>1.4</v>
      </c>
      <c r="H23" s="71">
        <v>1.6</v>
      </c>
      <c r="I23" s="71">
        <v>1.7</v>
      </c>
      <c r="J23" s="71">
        <v>1.7</v>
      </c>
      <c r="K23" s="106"/>
      <c r="L23" s="26" t="s">
        <v>173</v>
      </c>
    </row>
    <row r="24" spans="2:12" ht="16.399999999999999" customHeight="1" x14ac:dyDescent="0.25">
      <c r="B24" s="27" t="s">
        <v>99</v>
      </c>
      <c r="C24" s="101"/>
      <c r="D24" s="34"/>
      <c r="E24" s="101"/>
      <c r="F24" s="34"/>
      <c r="G24" s="34"/>
      <c r="H24" s="34"/>
      <c r="I24" s="34"/>
      <c r="J24" s="34"/>
      <c r="K24" s="101"/>
      <c r="L24" s="27" t="s">
        <v>100</v>
      </c>
    </row>
    <row r="25" spans="2:12" ht="16.399999999999999" customHeight="1" x14ac:dyDescent="0.25">
      <c r="B25" s="26" t="s">
        <v>101</v>
      </c>
      <c r="C25" s="106"/>
      <c r="D25" s="71">
        <v>-5.4</v>
      </c>
      <c r="E25" s="106"/>
      <c r="F25" s="71">
        <v>4.5</v>
      </c>
      <c r="G25" s="71">
        <v>6.8</v>
      </c>
      <c r="H25" s="71">
        <v>4.2</v>
      </c>
      <c r="I25" s="71">
        <v>3.7</v>
      </c>
      <c r="J25" s="71">
        <v>3.3</v>
      </c>
      <c r="K25" s="106"/>
      <c r="L25" s="26" t="s">
        <v>102</v>
      </c>
    </row>
    <row r="26" spans="2:12" ht="16.399999999999999" customHeight="1" x14ac:dyDescent="0.25">
      <c r="B26" s="26" t="s">
        <v>103</v>
      </c>
      <c r="C26" s="106"/>
      <c r="D26" s="71">
        <v>202.5</v>
      </c>
      <c r="E26" s="106"/>
      <c r="F26" s="71">
        <v>211.6</v>
      </c>
      <c r="G26" s="71">
        <v>226</v>
      </c>
      <c r="H26" s="71">
        <v>235.4</v>
      </c>
      <c r="I26" s="71">
        <v>244.2</v>
      </c>
      <c r="J26" s="71">
        <v>252.1</v>
      </c>
      <c r="K26" s="106"/>
      <c r="L26" s="26" t="s">
        <v>104</v>
      </c>
    </row>
    <row r="27" spans="2:12" ht="16.399999999999999" customHeight="1" x14ac:dyDescent="0.25">
      <c r="B27" s="27" t="s">
        <v>234</v>
      </c>
      <c r="C27" s="101"/>
      <c r="D27" s="34"/>
      <c r="E27" s="101"/>
      <c r="F27" s="34"/>
      <c r="G27" s="34"/>
      <c r="H27" s="34"/>
      <c r="I27" s="34"/>
      <c r="J27" s="34"/>
      <c r="K27" s="101"/>
      <c r="L27" s="27" t="s">
        <v>250</v>
      </c>
    </row>
    <row r="28" spans="2:12" ht="16.399999999999999" customHeight="1" x14ac:dyDescent="0.25">
      <c r="B28" s="26" t="s">
        <v>107</v>
      </c>
      <c r="C28" s="106"/>
      <c r="D28" s="71">
        <v>6.8</v>
      </c>
      <c r="E28" s="106"/>
      <c r="F28" s="71">
        <v>8.3000000000000007</v>
      </c>
      <c r="G28" s="71">
        <v>7.3</v>
      </c>
      <c r="H28" s="71">
        <v>6.7</v>
      </c>
      <c r="I28" s="71">
        <v>6.5</v>
      </c>
      <c r="J28" s="71">
        <v>6.5</v>
      </c>
      <c r="K28" s="106"/>
      <c r="L28" s="26" t="s">
        <v>108</v>
      </c>
    </row>
    <row r="29" spans="2:12" ht="16.399999999999999" customHeight="1" x14ac:dyDescent="0.25">
      <c r="B29" s="26" t="s">
        <v>213</v>
      </c>
      <c r="C29" s="106"/>
      <c r="D29" s="71">
        <v>-2</v>
      </c>
      <c r="E29" s="106"/>
      <c r="F29" s="71">
        <v>-0.2</v>
      </c>
      <c r="G29" s="71">
        <v>1.4</v>
      </c>
      <c r="H29" s="71">
        <v>0.9</v>
      </c>
      <c r="I29" s="71">
        <v>0.5</v>
      </c>
      <c r="J29" s="71">
        <v>0.2</v>
      </c>
      <c r="K29" s="106"/>
      <c r="L29" s="26" t="s">
        <v>251</v>
      </c>
    </row>
    <row r="30" spans="2:12" ht="16.399999999999999" customHeight="1" x14ac:dyDescent="0.25">
      <c r="B30" s="26" t="s">
        <v>235</v>
      </c>
      <c r="C30" s="106"/>
      <c r="D30" s="71">
        <v>3.2</v>
      </c>
      <c r="E30" s="106"/>
      <c r="F30" s="71">
        <v>2.2999999999999998</v>
      </c>
      <c r="G30" s="71">
        <v>3</v>
      </c>
      <c r="H30" s="71">
        <v>3</v>
      </c>
      <c r="I30" s="71">
        <v>3</v>
      </c>
      <c r="J30" s="71">
        <v>3</v>
      </c>
      <c r="K30" s="106"/>
      <c r="L30" s="26" t="s">
        <v>252</v>
      </c>
    </row>
    <row r="31" spans="2:12" ht="16.399999999999999" customHeight="1" x14ac:dyDescent="0.25">
      <c r="B31" s="26" t="s">
        <v>236</v>
      </c>
      <c r="C31" s="106"/>
      <c r="D31" s="71">
        <v>-5.7</v>
      </c>
      <c r="E31" s="106"/>
      <c r="F31" s="71">
        <v>3.5</v>
      </c>
      <c r="G31" s="71">
        <v>3.5</v>
      </c>
      <c r="H31" s="71">
        <v>1.6</v>
      </c>
      <c r="I31" s="71">
        <v>1.5</v>
      </c>
      <c r="J31" s="71">
        <v>1.4</v>
      </c>
      <c r="K31" s="106"/>
      <c r="L31" s="26" t="s">
        <v>253</v>
      </c>
    </row>
    <row r="32" spans="2:12" ht="16.399999999999999" customHeight="1" x14ac:dyDescent="0.25">
      <c r="B32" s="27" t="s">
        <v>237</v>
      </c>
      <c r="C32" s="101"/>
      <c r="D32" s="34"/>
      <c r="E32" s="101"/>
      <c r="F32" s="34"/>
      <c r="G32" s="34"/>
      <c r="H32" s="34"/>
      <c r="I32" s="34"/>
      <c r="J32" s="34"/>
      <c r="K32" s="101"/>
      <c r="L32" s="27" t="s">
        <v>254</v>
      </c>
    </row>
    <row r="33" spans="2:12" ht="16.399999999999999" customHeight="1" x14ac:dyDescent="0.25">
      <c r="B33" s="26" t="s">
        <v>111</v>
      </c>
      <c r="C33" s="106"/>
      <c r="D33" s="71">
        <v>0.1</v>
      </c>
      <c r="E33" s="106"/>
      <c r="F33" s="71">
        <v>0</v>
      </c>
      <c r="G33" s="71">
        <v>0</v>
      </c>
      <c r="H33" s="71">
        <v>0</v>
      </c>
      <c r="I33" s="71">
        <v>0</v>
      </c>
      <c r="J33" s="71">
        <v>0</v>
      </c>
      <c r="K33" s="106"/>
      <c r="L33" s="26" t="s">
        <v>112</v>
      </c>
    </row>
    <row r="34" spans="2:12" ht="16.399999999999999" customHeight="1" x14ac:dyDescent="0.25">
      <c r="B34" s="26" t="s">
        <v>238</v>
      </c>
      <c r="C34" s="106"/>
      <c r="D34" s="71">
        <v>-1.1000000000000001</v>
      </c>
      <c r="E34" s="106"/>
      <c r="F34" s="71">
        <v>-0.9</v>
      </c>
      <c r="G34" s="71">
        <v>-0.9</v>
      </c>
      <c r="H34" s="71">
        <v>-0.9</v>
      </c>
      <c r="I34" s="71">
        <v>-1</v>
      </c>
      <c r="J34" s="71">
        <v>-1</v>
      </c>
      <c r="K34" s="106"/>
      <c r="L34" s="26" t="s">
        <v>255</v>
      </c>
    </row>
    <row r="35" spans="2:12" ht="16.399999999999999" customHeight="1" x14ac:dyDescent="0.25">
      <c r="B35" s="35" t="s">
        <v>113</v>
      </c>
      <c r="C35" s="105"/>
      <c r="D35" s="71">
        <v>-2</v>
      </c>
      <c r="E35" s="105"/>
      <c r="F35" s="71">
        <v>-1.8</v>
      </c>
      <c r="G35" s="71">
        <v>-1.8</v>
      </c>
      <c r="H35" s="71">
        <v>-1.9</v>
      </c>
      <c r="I35" s="71">
        <v>-1.9</v>
      </c>
      <c r="J35" s="71">
        <v>-1.9</v>
      </c>
      <c r="K35" s="105"/>
      <c r="L35" s="35" t="s">
        <v>256</v>
      </c>
    </row>
    <row r="36" spans="2:12" ht="16.399999999999999" customHeight="1" x14ac:dyDescent="0.25">
      <c r="B36" s="35" t="s">
        <v>239</v>
      </c>
      <c r="C36" s="105"/>
      <c r="D36" s="71">
        <v>0.9</v>
      </c>
      <c r="E36" s="105"/>
      <c r="F36" s="71">
        <v>0.9</v>
      </c>
      <c r="G36" s="71">
        <v>0.9</v>
      </c>
      <c r="H36" s="71">
        <v>0.9</v>
      </c>
      <c r="I36" s="71">
        <v>0.9</v>
      </c>
      <c r="J36" s="71">
        <v>0.9</v>
      </c>
      <c r="K36" s="105"/>
      <c r="L36" s="35" t="s">
        <v>257</v>
      </c>
    </row>
    <row r="37" spans="2:12" ht="16.399999999999999" customHeight="1" x14ac:dyDescent="0.25">
      <c r="B37" s="26" t="s">
        <v>240</v>
      </c>
      <c r="C37" s="106"/>
      <c r="D37" s="71">
        <v>1.2</v>
      </c>
      <c r="E37" s="106"/>
      <c r="F37" s="71">
        <v>0.9</v>
      </c>
      <c r="G37" s="71">
        <v>0.9</v>
      </c>
      <c r="H37" s="71">
        <v>0.9</v>
      </c>
      <c r="I37" s="71">
        <v>1</v>
      </c>
      <c r="J37" s="71">
        <v>1</v>
      </c>
      <c r="K37" s="106"/>
      <c r="L37" s="26" t="s">
        <v>258</v>
      </c>
    </row>
    <row r="38" spans="2:12" ht="16.399999999999999" customHeight="1" x14ac:dyDescent="0.25">
      <c r="B38" s="27" t="s">
        <v>241</v>
      </c>
      <c r="C38" s="101"/>
      <c r="D38" s="34"/>
      <c r="E38" s="101"/>
      <c r="F38" s="34"/>
      <c r="G38" s="34"/>
      <c r="H38" s="34"/>
      <c r="I38" s="34"/>
      <c r="J38" s="34"/>
      <c r="K38" s="101"/>
      <c r="L38" s="27" t="s">
        <v>259</v>
      </c>
    </row>
    <row r="39" spans="2:12" ht="16.399999999999999" customHeight="1" x14ac:dyDescent="0.25">
      <c r="B39" s="26" t="s">
        <v>242</v>
      </c>
      <c r="C39" s="106"/>
      <c r="D39" s="71">
        <v>1.2</v>
      </c>
      <c r="E39" s="106"/>
      <c r="F39" s="71">
        <v>1.7</v>
      </c>
      <c r="G39" s="71">
        <v>1.9</v>
      </c>
      <c r="H39" s="71">
        <v>1.7</v>
      </c>
      <c r="I39" s="71">
        <v>1.5</v>
      </c>
      <c r="J39" s="71">
        <v>1.6</v>
      </c>
      <c r="K39" s="106"/>
      <c r="L39" s="26" t="s">
        <v>260</v>
      </c>
    </row>
    <row r="40" spans="2:12" ht="16.399999999999999" customHeight="1" x14ac:dyDescent="0.25">
      <c r="B40" s="26" t="s">
        <v>225</v>
      </c>
      <c r="C40" s="26"/>
      <c r="D40" s="71">
        <v>-5.5</v>
      </c>
      <c r="E40" s="71"/>
      <c r="F40" s="71">
        <v>-3.9</v>
      </c>
      <c r="G40" s="71">
        <v>-1.1000000000000001</v>
      </c>
      <c r="H40" s="71">
        <v>-0.3</v>
      </c>
      <c r="I40" s="71">
        <v>0.2</v>
      </c>
      <c r="J40" s="71">
        <v>0.3</v>
      </c>
      <c r="K40" s="33"/>
      <c r="L40" s="26" t="s">
        <v>227</v>
      </c>
    </row>
    <row r="41" spans="2:12" ht="5.9" customHeight="1" x14ac:dyDescent="0.25">
      <c r="B41" s="31"/>
      <c r="C41" s="31"/>
      <c r="D41" s="32"/>
      <c r="E41" s="32"/>
      <c r="F41" s="32"/>
      <c r="G41" s="32"/>
      <c r="H41" s="32"/>
      <c r="I41" s="32"/>
      <c r="J41" s="32"/>
      <c r="K41" s="32"/>
      <c r="L41" s="32"/>
    </row>
    <row r="42" spans="2:12" ht="28.4" customHeight="1" x14ac:dyDescent="0.25">
      <c r="B42" s="455" t="s">
        <v>505</v>
      </c>
      <c r="C42" s="455"/>
      <c r="D42" s="455"/>
      <c r="E42" s="455"/>
      <c r="F42" s="455"/>
      <c r="G42" s="455"/>
      <c r="H42" s="455"/>
      <c r="I42" s="455"/>
      <c r="J42" s="455"/>
      <c r="K42" s="455"/>
      <c r="L42" s="455"/>
    </row>
    <row r="43" spans="2:12" ht="28.4" customHeight="1" x14ac:dyDescent="0.25">
      <c r="B43" s="457" t="s">
        <v>506</v>
      </c>
      <c r="C43" s="457"/>
      <c r="D43" s="457"/>
      <c r="E43" s="457"/>
      <c r="F43" s="457"/>
      <c r="G43" s="457"/>
      <c r="H43" s="457"/>
      <c r="I43" s="457"/>
      <c r="J43" s="457"/>
      <c r="K43" s="457"/>
      <c r="L43" s="457"/>
    </row>
  </sheetData>
  <mergeCells count="4">
    <mergeCell ref="B42:L42"/>
    <mergeCell ref="B43:L43"/>
    <mergeCell ref="B2:L2"/>
    <mergeCell ref="B3:L3"/>
  </mergeCells>
  <hyperlinks>
    <hyperlink ref="A1" location="Índice!A1" display="Índice" xr:uid="{81414DBE-02C7-4AB8-9419-5BB394D11C4B}"/>
  </hyperlinks>
  <printOptions horizontalCentered="1" verticalCentered="1"/>
  <pageMargins left="0.25" right="0.25" top="0.75" bottom="0.75" header="0.3" footer="0.3"/>
  <pageSetup paperSize="9" scale="98"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82FFEF-E3F4-4A8B-9995-B6B49715325E}">
  <sheetPr codeName="Folha21">
    <pageSetUpPr fitToPage="1"/>
  </sheetPr>
  <dimension ref="A1:L22"/>
  <sheetViews>
    <sheetView showGridLines="0" zoomScaleNormal="100" zoomScaleSheetLayoutView="70" workbookViewId="0">
      <selection activeCell="I9" sqref="I9"/>
    </sheetView>
  </sheetViews>
  <sheetFormatPr defaultColWidth="9.453125" defaultRowHeight="13.5" x14ac:dyDescent="0.25"/>
  <cols>
    <col min="1" max="1" width="7.453125" style="2" bestFit="1" customWidth="1"/>
    <col min="2" max="2" width="35.54296875" style="14" customWidth="1"/>
    <col min="3" max="3" width="1.54296875" style="14" customWidth="1"/>
    <col min="4" max="4" width="6.54296875" style="2" customWidth="1"/>
    <col min="5" max="5" width="1.54296875" style="2" customWidth="1"/>
    <col min="6" max="10" width="6.54296875" style="2" customWidth="1"/>
    <col min="11" max="11" width="1.54296875" style="2" customWidth="1"/>
    <col min="12" max="12" width="35.54296875" style="2" customWidth="1"/>
    <col min="13" max="16384" width="9.453125" style="2"/>
  </cols>
  <sheetData>
    <row r="1" spans="1:12" ht="13.5" customHeight="1" x14ac:dyDescent="0.25">
      <c r="A1" s="16" t="s">
        <v>4</v>
      </c>
      <c r="B1" s="10"/>
      <c r="C1" s="10"/>
    </row>
    <row r="2" spans="1:12" ht="13.5" customHeight="1" x14ac:dyDescent="0.25">
      <c r="B2" s="505" t="str">
        <f>+Índice!B35</f>
        <v>Quadro 2 - Hipóteses técnicas para o enquadramento externo</v>
      </c>
      <c r="C2" s="505"/>
      <c r="D2" s="505"/>
      <c r="E2" s="505"/>
      <c r="F2" s="505"/>
      <c r="G2" s="505"/>
      <c r="H2" s="505"/>
      <c r="I2" s="505"/>
      <c r="J2" s="505"/>
      <c r="K2" s="505"/>
      <c r="L2" s="505"/>
    </row>
    <row r="3" spans="1:12" ht="13.5" customHeight="1" x14ac:dyDescent="0.25">
      <c r="B3" s="505" t="str">
        <f>+Índice!C35</f>
        <v>Table 2 - Technical assumptions for the external economic environment</v>
      </c>
      <c r="C3" s="505"/>
      <c r="D3" s="505"/>
      <c r="E3" s="505"/>
      <c r="F3" s="505"/>
      <c r="G3" s="505"/>
      <c r="H3" s="505"/>
      <c r="I3" s="505"/>
      <c r="J3" s="505"/>
      <c r="K3" s="505"/>
      <c r="L3" s="505"/>
    </row>
    <row r="4" spans="1:12" s="8" customFormat="1" ht="13.5" customHeight="1" x14ac:dyDescent="0.35">
      <c r="A4" s="11"/>
      <c r="B4" s="108" t="s">
        <v>5</v>
      </c>
      <c r="C4" s="109"/>
      <c r="D4" s="15"/>
      <c r="E4" s="15"/>
      <c r="F4" s="15"/>
      <c r="G4" s="110"/>
      <c r="H4" s="110"/>
      <c r="I4" s="111"/>
      <c r="J4" s="112"/>
      <c r="K4" s="112"/>
      <c r="L4" s="113"/>
    </row>
    <row r="5" spans="1:12" ht="16.399999999999999" customHeight="1" x14ac:dyDescent="0.25">
      <c r="B5" s="114"/>
      <c r="C5" s="95"/>
      <c r="D5" s="114">
        <v>2020</v>
      </c>
      <c r="E5" s="95"/>
      <c r="F5" s="114">
        <v>2021</v>
      </c>
      <c r="G5" s="114">
        <v>2022</v>
      </c>
      <c r="H5" s="114">
        <v>2023</v>
      </c>
      <c r="I5" s="114">
        <v>2024</v>
      </c>
      <c r="J5" s="114">
        <v>2025</v>
      </c>
      <c r="K5" s="95"/>
      <c r="L5" s="95"/>
    </row>
    <row r="6" spans="1:12" ht="16.399999999999999" customHeight="1" x14ac:dyDescent="0.3">
      <c r="B6" s="115" t="s">
        <v>115</v>
      </c>
      <c r="C6" s="101"/>
      <c r="D6" s="116" t="s">
        <v>75</v>
      </c>
      <c r="E6" s="96"/>
      <c r="F6" s="117" t="s">
        <v>75</v>
      </c>
      <c r="G6" s="117" t="s">
        <v>75</v>
      </c>
      <c r="H6" s="118" t="s">
        <v>75</v>
      </c>
      <c r="I6" s="15"/>
      <c r="J6" s="15"/>
      <c r="K6" s="15"/>
      <c r="L6" s="115" t="s">
        <v>116</v>
      </c>
    </row>
    <row r="7" spans="1:12" ht="16.399999999999999" customHeight="1" x14ac:dyDescent="0.25">
      <c r="B7" s="119" t="s">
        <v>117</v>
      </c>
      <c r="C7" s="119"/>
      <c r="D7" s="39">
        <v>-12.4</v>
      </c>
      <c r="E7" s="39"/>
      <c r="F7" s="39">
        <v>7.1</v>
      </c>
      <c r="G7" s="39">
        <v>6.6</v>
      </c>
      <c r="H7" s="39">
        <v>4.0999999999999996</v>
      </c>
      <c r="I7" s="39">
        <v>3.2</v>
      </c>
      <c r="J7" s="39">
        <v>3.2</v>
      </c>
      <c r="K7" s="39"/>
      <c r="L7" s="119" t="s">
        <v>118</v>
      </c>
    </row>
    <row r="8" spans="1:12" ht="16.399999999999999" customHeight="1" x14ac:dyDescent="0.25">
      <c r="B8" s="119" t="s">
        <v>119</v>
      </c>
      <c r="C8" s="119"/>
      <c r="D8" s="39">
        <v>-0.4</v>
      </c>
      <c r="E8" s="39"/>
      <c r="F8" s="39">
        <v>-0.5</v>
      </c>
      <c r="G8" s="39">
        <v>-0.5</v>
      </c>
      <c r="H8" s="39">
        <v>-0.5</v>
      </c>
      <c r="I8" s="39">
        <v>-0.3</v>
      </c>
      <c r="J8" s="39">
        <v>-0.1</v>
      </c>
      <c r="K8" s="39"/>
      <c r="L8" s="119" t="s">
        <v>120</v>
      </c>
    </row>
    <row r="9" spans="1:12" ht="16.399999999999999" customHeight="1" x14ac:dyDescent="0.25">
      <c r="B9" s="119" t="s">
        <v>121</v>
      </c>
      <c r="C9" s="119"/>
      <c r="D9" s="122">
        <v>1.1399999999999999</v>
      </c>
      <c r="E9" s="122"/>
      <c r="F9" s="122">
        <v>1.19</v>
      </c>
      <c r="G9" s="122">
        <v>1.19</v>
      </c>
      <c r="H9" s="122">
        <v>1.19</v>
      </c>
      <c r="I9" s="122">
        <v>1.19</v>
      </c>
      <c r="J9" s="122">
        <v>1.19</v>
      </c>
      <c r="K9" s="122"/>
      <c r="L9" s="119" t="s">
        <v>122</v>
      </c>
    </row>
    <row r="10" spans="1:12" ht="16.399999999999999" customHeight="1" x14ac:dyDescent="0.25">
      <c r="B10" s="119" t="s">
        <v>123</v>
      </c>
      <c r="C10" s="119"/>
      <c r="D10" s="39">
        <v>37</v>
      </c>
      <c r="E10" s="39"/>
      <c r="F10" s="39">
        <v>51.8</v>
      </c>
      <c r="G10" s="39">
        <v>49</v>
      </c>
      <c r="H10" s="39">
        <v>47.2</v>
      </c>
      <c r="I10" s="39">
        <v>45.9</v>
      </c>
      <c r="J10" s="39">
        <v>45</v>
      </c>
      <c r="K10" s="39"/>
      <c r="L10" s="119" t="s">
        <v>124</v>
      </c>
    </row>
    <row r="11" spans="1:12" ht="5.9" customHeight="1" x14ac:dyDescent="0.25">
      <c r="B11" s="120"/>
      <c r="C11" s="120"/>
      <c r="D11" s="121"/>
      <c r="E11" s="121"/>
      <c r="F11" s="121"/>
      <c r="G11" s="121"/>
      <c r="H11" s="121"/>
      <c r="I11" s="121"/>
      <c r="J11" s="121"/>
      <c r="K11" s="121"/>
      <c r="L11" s="120"/>
    </row>
    <row r="12" spans="1:12" ht="40.4" customHeight="1" x14ac:dyDescent="0.25">
      <c r="B12" s="504" t="s">
        <v>507</v>
      </c>
      <c r="C12" s="504"/>
      <c r="D12" s="504"/>
      <c r="E12" s="504"/>
      <c r="F12" s="504"/>
      <c r="G12" s="504"/>
      <c r="H12" s="504"/>
      <c r="I12" s="504"/>
      <c r="J12" s="504"/>
      <c r="K12" s="504"/>
      <c r="L12" s="504"/>
    </row>
    <row r="13" spans="1:12" ht="40.4" customHeight="1" x14ac:dyDescent="0.25">
      <c r="B13" s="454" t="s">
        <v>508</v>
      </c>
      <c r="C13" s="454"/>
      <c r="D13" s="454"/>
      <c r="E13" s="454"/>
      <c r="F13" s="454"/>
      <c r="G13" s="454"/>
      <c r="H13" s="454"/>
      <c r="I13" s="454"/>
      <c r="J13" s="454"/>
      <c r="K13" s="454"/>
      <c r="L13" s="454"/>
    </row>
    <row r="14" spans="1:12" ht="13.5" customHeight="1" x14ac:dyDescent="0.25"/>
    <row r="15" spans="1:12" ht="13.5" customHeight="1" x14ac:dyDescent="0.25"/>
    <row r="16" spans="1:12" ht="13.5" customHeight="1" x14ac:dyDescent="0.25"/>
    <row r="17" ht="13.5" customHeight="1" x14ac:dyDescent="0.25"/>
    <row r="18" ht="13.5" customHeight="1" x14ac:dyDescent="0.25"/>
    <row r="19" ht="13.5" customHeight="1" x14ac:dyDescent="0.25"/>
    <row r="20" ht="13.5" customHeight="1" x14ac:dyDescent="0.25"/>
    <row r="21" ht="13.5" customHeight="1" x14ac:dyDescent="0.25"/>
    <row r="22" ht="13.5" customHeight="1" x14ac:dyDescent="0.25"/>
  </sheetData>
  <mergeCells count="4">
    <mergeCell ref="B12:L12"/>
    <mergeCell ref="B13:L13"/>
    <mergeCell ref="B3:L3"/>
    <mergeCell ref="B2:L2"/>
  </mergeCells>
  <hyperlinks>
    <hyperlink ref="A1" location="Índice!A1" display="Índice" xr:uid="{986B0A2C-1366-4048-8ACB-E1D46C53B1B4}"/>
  </hyperlinks>
  <printOptions horizontalCentered="1" verticalCentered="1"/>
  <pageMargins left="0.25" right="0.25" top="0.75" bottom="0.75" header="0.3" footer="0.3"/>
  <pageSetup paperSize="9" scale="42"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80FA7-8D57-494F-B493-AFCA744CFED6}">
  <sheetPr codeName="Folha29">
    <pageSetUpPr fitToPage="1"/>
  </sheetPr>
  <dimension ref="A1:Y62"/>
  <sheetViews>
    <sheetView showGridLines="0" zoomScaleNormal="100" zoomScaleSheetLayoutView="70" workbookViewId="0">
      <selection activeCell="H12" sqref="H12"/>
    </sheetView>
  </sheetViews>
  <sheetFormatPr defaultColWidth="9.453125" defaultRowHeight="13.5" x14ac:dyDescent="0.25"/>
  <cols>
    <col min="1" max="1" width="7.453125" style="2" bestFit="1" customWidth="1"/>
    <col min="2" max="2" width="40.54296875" style="14" bestFit="1" customWidth="1"/>
    <col min="3" max="3" width="1.54296875" style="2" customWidth="1"/>
    <col min="4" max="4" width="8.54296875" style="2" customWidth="1"/>
    <col min="5" max="5" width="1.54296875" style="2" customWidth="1"/>
    <col min="6" max="9" width="8.54296875" style="2" customWidth="1"/>
    <col min="10" max="10" width="9.54296875" style="2" customWidth="1"/>
    <col min="11" max="11" width="1.54296875" style="2" customWidth="1"/>
    <col min="12" max="15" width="8.54296875" style="2" customWidth="1"/>
    <col min="16" max="16" width="1.54296875" style="2" customWidth="1"/>
    <col min="17" max="17" width="8.54296875" style="2" customWidth="1"/>
    <col min="18" max="18" width="7" style="2" customWidth="1"/>
    <col min="19" max="19" width="1.54296875" style="2" customWidth="1"/>
    <col min="20" max="20" width="11.54296875" style="2" customWidth="1"/>
    <col min="21" max="21" width="1.54296875" style="2" customWidth="1"/>
    <col min="22" max="22" width="8.453125" style="2" customWidth="1"/>
    <col min="23" max="23" width="1.54296875" style="2" customWidth="1"/>
    <col min="24" max="24" width="34.54296875" style="2" customWidth="1"/>
    <col min="25" max="25" width="34.453125" style="2" bestFit="1" customWidth="1"/>
    <col min="26" max="16384" width="9.453125" style="2"/>
  </cols>
  <sheetData>
    <row r="1" spans="1:25" ht="13.5" customHeight="1" x14ac:dyDescent="0.25">
      <c r="A1" s="16" t="s">
        <v>4</v>
      </c>
      <c r="B1" s="10"/>
    </row>
    <row r="2" spans="1:25" ht="13.5" customHeight="1" x14ac:dyDescent="0.25">
      <c r="B2" s="456" t="str">
        <f>+Índice!B36</f>
        <v>Quadro 3 - Outras projeções e previsões macroeconómicas para a economia portuguesa</v>
      </c>
      <c r="C2" s="456"/>
      <c r="D2" s="456"/>
      <c r="E2" s="456"/>
      <c r="F2" s="456"/>
      <c r="G2" s="456"/>
      <c r="H2" s="456"/>
      <c r="I2" s="456"/>
      <c r="J2" s="456"/>
      <c r="K2" s="456"/>
      <c r="L2" s="456"/>
      <c r="M2" s="456"/>
      <c r="N2" s="456"/>
      <c r="O2" s="456"/>
      <c r="P2" s="456"/>
      <c r="Q2" s="456"/>
      <c r="R2" s="456"/>
      <c r="S2" s="456"/>
      <c r="T2" s="456"/>
      <c r="U2" s="456"/>
      <c r="V2" s="456"/>
      <c r="W2" s="456"/>
      <c r="X2" s="456"/>
      <c r="Y2" s="7"/>
    </row>
    <row r="3" spans="1:25" ht="13.5" customHeight="1" x14ac:dyDescent="0.25">
      <c r="B3" s="456" t="str">
        <f>+Índice!C36</f>
        <v>Table 3 - Other macroeconomic projections and forecasts for the Portuguese economy</v>
      </c>
      <c r="C3" s="456"/>
      <c r="D3" s="456"/>
      <c r="E3" s="456"/>
      <c r="F3" s="456"/>
      <c r="G3" s="456"/>
      <c r="H3" s="456"/>
      <c r="I3" s="456"/>
      <c r="J3" s="456"/>
      <c r="K3" s="456"/>
      <c r="L3" s="456"/>
      <c r="M3" s="456"/>
      <c r="N3" s="456"/>
      <c r="O3" s="456"/>
      <c r="P3" s="456"/>
      <c r="Q3" s="456"/>
      <c r="R3" s="456"/>
      <c r="S3" s="456"/>
      <c r="T3" s="456"/>
      <c r="U3" s="456"/>
      <c r="V3" s="456"/>
      <c r="W3" s="456"/>
      <c r="X3" s="456"/>
      <c r="Y3" s="7"/>
    </row>
    <row r="4" spans="1:25" s="8" customFormat="1" ht="13.5" customHeight="1" x14ac:dyDescent="0.35">
      <c r="A4" s="11"/>
      <c r="B4" s="1" t="s">
        <v>5</v>
      </c>
      <c r="C4" s="2"/>
      <c r="D4" s="2"/>
      <c r="E4" s="18"/>
      <c r="F4" s="18"/>
      <c r="G4" s="18"/>
      <c r="H4" s="18"/>
      <c r="I4" s="18"/>
      <c r="J4" s="19"/>
      <c r="K4" s="19"/>
      <c r="L4" s="12"/>
      <c r="M4" s="238"/>
      <c r="N4" s="238"/>
      <c r="O4" s="238"/>
    </row>
    <row r="5" spans="1:25" ht="15.75" customHeight="1" x14ac:dyDescent="0.3">
      <c r="B5" s="239" t="s">
        <v>163</v>
      </c>
      <c r="C5" s="239"/>
      <c r="D5" s="343">
        <v>2020</v>
      </c>
      <c r="E5" s="343"/>
      <c r="F5" s="507">
        <v>2021</v>
      </c>
      <c r="G5" s="507"/>
      <c r="H5" s="507"/>
      <c r="I5" s="507"/>
      <c r="J5" s="507"/>
      <c r="K5" s="343"/>
      <c r="L5" s="507">
        <v>2022</v>
      </c>
      <c r="M5" s="507"/>
      <c r="N5" s="507"/>
      <c r="O5" s="507"/>
      <c r="P5" s="343"/>
      <c r="Q5" s="507">
        <v>2023</v>
      </c>
      <c r="R5" s="507"/>
      <c r="S5" s="343"/>
      <c r="T5" s="343">
        <v>2024</v>
      </c>
      <c r="U5" s="343"/>
      <c r="V5" s="343">
        <v>2025</v>
      </c>
      <c r="W5" s="343"/>
      <c r="X5" s="241" t="s">
        <v>164</v>
      </c>
    </row>
    <row r="6" spans="1:25" ht="14.25" customHeight="1" x14ac:dyDescent="0.3">
      <c r="B6" s="240" t="s">
        <v>165</v>
      </c>
      <c r="C6" s="240"/>
      <c r="D6" s="242"/>
      <c r="E6" s="242"/>
      <c r="F6" s="242" t="s">
        <v>367</v>
      </c>
      <c r="G6" s="242" t="s">
        <v>167</v>
      </c>
      <c r="H6" s="242" t="s">
        <v>368</v>
      </c>
      <c r="I6" s="242" t="s">
        <v>168</v>
      </c>
      <c r="J6" s="242" t="s">
        <v>166</v>
      </c>
      <c r="K6" s="261"/>
      <c r="L6" s="242" t="s">
        <v>167</v>
      </c>
      <c r="M6" s="242" t="s">
        <v>368</v>
      </c>
      <c r="N6" s="242" t="s">
        <v>168</v>
      </c>
      <c r="O6" s="242" t="s">
        <v>166</v>
      </c>
      <c r="P6" s="261"/>
      <c r="Q6" s="242" t="s">
        <v>167</v>
      </c>
      <c r="R6" s="242" t="s">
        <v>166</v>
      </c>
      <c r="S6" s="261"/>
      <c r="T6" s="242" t="s">
        <v>167</v>
      </c>
      <c r="U6" s="261"/>
      <c r="V6" s="242" t="s">
        <v>167</v>
      </c>
      <c r="W6" s="261"/>
    </row>
    <row r="7" spans="1:25" ht="15" customHeight="1" x14ac:dyDescent="0.3">
      <c r="B7" s="244" t="s">
        <v>170</v>
      </c>
      <c r="C7" s="240"/>
      <c r="D7" s="245" t="s">
        <v>493</v>
      </c>
      <c r="E7" s="246"/>
      <c r="F7" s="245" t="s">
        <v>494</v>
      </c>
      <c r="G7" s="245" t="s">
        <v>494</v>
      </c>
      <c r="H7" s="245" t="s">
        <v>495</v>
      </c>
      <c r="I7" s="245" t="s">
        <v>496</v>
      </c>
      <c r="J7" s="245" t="s">
        <v>493</v>
      </c>
      <c r="K7" s="261"/>
      <c r="L7" s="245" t="s">
        <v>494</v>
      </c>
      <c r="M7" s="245" t="s">
        <v>495</v>
      </c>
      <c r="N7" s="245" t="s">
        <v>496</v>
      </c>
      <c r="O7" s="245" t="s">
        <v>493</v>
      </c>
      <c r="P7" s="261"/>
      <c r="Q7" s="245" t="s">
        <v>494</v>
      </c>
      <c r="R7" s="245" t="s">
        <v>493</v>
      </c>
      <c r="S7" s="261"/>
      <c r="T7" s="245" t="s">
        <v>494</v>
      </c>
      <c r="U7" s="261"/>
      <c r="V7" s="245" t="s">
        <v>494</v>
      </c>
      <c r="W7" s="261"/>
    </row>
    <row r="8" spans="1:25" ht="15" customHeight="1" x14ac:dyDescent="0.3">
      <c r="B8" s="240"/>
      <c r="C8" s="240"/>
      <c r="D8" s="246"/>
      <c r="E8" s="246"/>
      <c r="F8" s="242" t="s">
        <v>367</v>
      </c>
      <c r="G8" s="242" t="s">
        <v>497</v>
      </c>
      <c r="H8" s="242" t="s">
        <v>498</v>
      </c>
      <c r="I8" s="242" t="s">
        <v>499</v>
      </c>
      <c r="J8" s="242" t="s">
        <v>166</v>
      </c>
      <c r="K8" s="261"/>
      <c r="L8" s="246" t="s">
        <v>497</v>
      </c>
      <c r="M8" s="246" t="s">
        <v>498</v>
      </c>
      <c r="N8" s="246" t="s">
        <v>499</v>
      </c>
      <c r="O8" s="246" t="s">
        <v>166</v>
      </c>
      <c r="P8" s="261"/>
      <c r="Q8" s="246" t="s">
        <v>497</v>
      </c>
      <c r="R8" s="246" t="s">
        <v>166</v>
      </c>
      <c r="S8" s="261"/>
      <c r="T8" s="246" t="s">
        <v>497</v>
      </c>
      <c r="U8" s="261"/>
      <c r="V8" s="246" t="s">
        <v>497</v>
      </c>
      <c r="W8" s="261"/>
      <c r="X8" s="243" t="s">
        <v>169</v>
      </c>
    </row>
    <row r="9" spans="1:25" ht="15" customHeight="1" x14ac:dyDescent="0.3">
      <c r="B9" s="244"/>
      <c r="C9" s="240"/>
      <c r="D9" s="245" t="s">
        <v>500</v>
      </c>
      <c r="E9" s="246"/>
      <c r="F9" s="245" t="s">
        <v>501</v>
      </c>
      <c r="G9" s="245" t="s">
        <v>501</v>
      </c>
      <c r="H9" s="245" t="s">
        <v>502</v>
      </c>
      <c r="I9" s="245" t="s">
        <v>503</v>
      </c>
      <c r="J9" s="245" t="s">
        <v>500</v>
      </c>
      <c r="K9" s="261"/>
      <c r="L9" s="245" t="s">
        <v>501</v>
      </c>
      <c r="M9" s="245" t="s">
        <v>502</v>
      </c>
      <c r="N9" s="245" t="s">
        <v>503</v>
      </c>
      <c r="O9" s="245" t="s">
        <v>500</v>
      </c>
      <c r="P9" s="261"/>
      <c r="Q9" s="245" t="s">
        <v>501</v>
      </c>
      <c r="R9" s="245" t="s">
        <v>500</v>
      </c>
      <c r="S9" s="261"/>
      <c r="T9" s="245" t="s">
        <v>501</v>
      </c>
      <c r="U9" s="261"/>
      <c r="V9" s="245" t="s">
        <v>501</v>
      </c>
      <c r="W9" s="261"/>
      <c r="X9" s="247" t="s">
        <v>171</v>
      </c>
    </row>
    <row r="10" spans="1:25" ht="16.399999999999999" customHeight="1" x14ac:dyDescent="0.3">
      <c r="B10" s="27" t="s">
        <v>369</v>
      </c>
      <c r="C10" s="248"/>
      <c r="D10" s="249"/>
      <c r="E10" s="250"/>
      <c r="F10" s="249"/>
      <c r="G10" s="249"/>
      <c r="H10" s="249"/>
      <c r="I10" s="249"/>
      <c r="J10" s="249"/>
      <c r="K10" s="156"/>
      <c r="L10" s="249"/>
      <c r="M10" s="249"/>
      <c r="N10" s="249"/>
      <c r="O10" s="249"/>
      <c r="P10" s="156"/>
      <c r="Q10" s="249"/>
      <c r="R10" s="249"/>
      <c r="S10" s="156"/>
      <c r="T10" s="249"/>
      <c r="U10" s="156"/>
      <c r="V10" s="249"/>
      <c r="W10" s="156"/>
      <c r="X10" s="27" t="s">
        <v>373</v>
      </c>
    </row>
    <row r="11" spans="1:25" ht="16.399999999999999" customHeight="1" x14ac:dyDescent="0.3">
      <c r="B11" s="259" t="s">
        <v>78</v>
      </c>
      <c r="C11" s="251"/>
      <c r="D11" s="442">
        <v>-7.6</v>
      </c>
      <c r="E11" s="252"/>
      <c r="F11" s="252">
        <v>5.4</v>
      </c>
      <c r="G11" s="252">
        <v>6.5</v>
      </c>
      <c r="H11" s="252">
        <v>1.7</v>
      </c>
      <c r="I11" s="252">
        <v>4.0999999999999996</v>
      </c>
      <c r="J11" s="252">
        <v>3.9</v>
      </c>
      <c r="K11" s="188"/>
      <c r="L11" s="252">
        <v>4.8</v>
      </c>
      <c r="M11" s="252">
        <v>1.9</v>
      </c>
      <c r="N11" s="252">
        <v>4.3</v>
      </c>
      <c r="O11" s="252">
        <v>5.2</v>
      </c>
      <c r="P11" s="188"/>
      <c r="Q11" s="252">
        <v>2.9</v>
      </c>
      <c r="R11" s="252">
        <v>2.4</v>
      </c>
      <c r="S11" s="188"/>
      <c r="T11" s="252">
        <v>2</v>
      </c>
      <c r="U11" s="188"/>
      <c r="V11" s="252">
        <v>1.7</v>
      </c>
      <c r="W11" s="188"/>
      <c r="X11" s="26" t="s">
        <v>79</v>
      </c>
    </row>
    <row r="12" spans="1:25" ht="16.399999999999999" customHeight="1" x14ac:dyDescent="0.3">
      <c r="B12" s="260" t="s">
        <v>80</v>
      </c>
      <c r="C12" s="251"/>
      <c r="D12" s="442">
        <v>-5.9</v>
      </c>
      <c r="E12" s="252"/>
      <c r="F12" s="252">
        <v>3.9</v>
      </c>
      <c r="G12" s="252" t="s">
        <v>172</v>
      </c>
      <c r="H12" s="252">
        <v>1.1000000000000001</v>
      </c>
      <c r="I12" s="252" t="s">
        <v>172</v>
      </c>
      <c r="J12" s="252">
        <v>2</v>
      </c>
      <c r="K12" s="188"/>
      <c r="L12" s="252" t="s">
        <v>172</v>
      </c>
      <c r="M12" s="252">
        <v>2.8</v>
      </c>
      <c r="N12" s="252" t="s">
        <v>172</v>
      </c>
      <c r="O12" s="252">
        <v>4.8</v>
      </c>
      <c r="P12" s="188"/>
      <c r="Q12" s="252" t="s">
        <v>172</v>
      </c>
      <c r="R12" s="252">
        <v>2.2999999999999998</v>
      </c>
      <c r="S12" s="188"/>
      <c r="T12" s="252" t="s">
        <v>172</v>
      </c>
      <c r="U12" s="188"/>
      <c r="V12" s="252" t="s">
        <v>172</v>
      </c>
      <c r="W12" s="188"/>
      <c r="X12" s="35" t="s">
        <v>81</v>
      </c>
    </row>
    <row r="13" spans="1:25" ht="16.399999999999999" customHeight="1" x14ac:dyDescent="0.3">
      <c r="B13" s="260" t="s">
        <v>82</v>
      </c>
      <c r="C13" s="251"/>
      <c r="D13" s="442">
        <v>0.4</v>
      </c>
      <c r="E13" s="252"/>
      <c r="F13" s="252">
        <v>2.4</v>
      </c>
      <c r="G13" s="252" t="s">
        <v>172</v>
      </c>
      <c r="H13" s="252">
        <v>3.5</v>
      </c>
      <c r="I13" s="252" t="s">
        <v>172</v>
      </c>
      <c r="J13" s="252">
        <v>3.7</v>
      </c>
      <c r="K13" s="188"/>
      <c r="L13" s="252" t="s">
        <v>172</v>
      </c>
      <c r="M13" s="252">
        <v>0.7</v>
      </c>
      <c r="N13" s="252" t="s">
        <v>172</v>
      </c>
      <c r="O13" s="252">
        <v>0.7</v>
      </c>
      <c r="P13" s="188"/>
      <c r="Q13" s="252" t="s">
        <v>172</v>
      </c>
      <c r="R13" s="252">
        <v>0.6</v>
      </c>
      <c r="S13" s="188"/>
      <c r="T13" s="252" t="s">
        <v>172</v>
      </c>
      <c r="U13" s="188"/>
      <c r="V13" s="252" t="s">
        <v>172</v>
      </c>
      <c r="W13" s="188"/>
      <c r="X13" s="35" t="s">
        <v>83</v>
      </c>
    </row>
    <row r="14" spans="1:25" ht="16.399999999999999" customHeight="1" x14ac:dyDescent="0.3">
      <c r="B14" s="260" t="s">
        <v>84</v>
      </c>
      <c r="C14" s="251"/>
      <c r="D14" s="442">
        <v>-1.9</v>
      </c>
      <c r="E14" s="252"/>
      <c r="F14" s="252">
        <v>5.3</v>
      </c>
      <c r="G14" s="252" t="s">
        <v>172</v>
      </c>
      <c r="H14" s="252">
        <v>0.1</v>
      </c>
      <c r="I14" s="252" t="s">
        <v>172</v>
      </c>
      <c r="J14" s="252">
        <v>3.6</v>
      </c>
      <c r="K14" s="188"/>
      <c r="L14" s="252" t="s">
        <v>172</v>
      </c>
      <c r="M14" s="252">
        <v>2.5</v>
      </c>
      <c r="N14" s="252" t="s">
        <v>172</v>
      </c>
      <c r="O14" s="252">
        <v>8</v>
      </c>
      <c r="P14" s="188"/>
      <c r="Q14" s="252" t="s">
        <v>172</v>
      </c>
      <c r="R14" s="252">
        <v>3.7</v>
      </c>
      <c r="S14" s="188"/>
      <c r="T14" s="252" t="s">
        <v>172</v>
      </c>
      <c r="U14" s="188"/>
      <c r="V14" s="252" t="s">
        <v>172</v>
      </c>
      <c r="W14" s="188"/>
      <c r="X14" s="35" t="s">
        <v>85</v>
      </c>
    </row>
    <row r="15" spans="1:25" ht="16.399999999999999" customHeight="1" x14ac:dyDescent="0.3">
      <c r="B15" s="260" t="s">
        <v>86</v>
      </c>
      <c r="C15" s="251"/>
      <c r="D15" s="442">
        <v>-18.600000000000001</v>
      </c>
      <c r="E15" s="252"/>
      <c r="F15" s="252">
        <v>10.9</v>
      </c>
      <c r="G15" s="252">
        <v>13.3</v>
      </c>
      <c r="H15" s="252">
        <v>3.6</v>
      </c>
      <c r="I15" s="252" t="s">
        <v>172</v>
      </c>
      <c r="J15" s="252">
        <v>13.7</v>
      </c>
      <c r="K15" s="188"/>
      <c r="L15" s="252">
        <v>13.8</v>
      </c>
      <c r="M15" s="252">
        <v>5.8</v>
      </c>
      <c r="N15" s="252" t="s">
        <v>172</v>
      </c>
      <c r="O15" s="252">
        <v>11.5</v>
      </c>
      <c r="P15" s="188"/>
      <c r="Q15" s="252">
        <v>7.9</v>
      </c>
      <c r="R15" s="252">
        <v>5.3</v>
      </c>
      <c r="S15" s="188"/>
      <c r="T15" s="252">
        <v>4.5999999999999996</v>
      </c>
      <c r="U15" s="188"/>
      <c r="V15" s="252">
        <v>4.0999999999999996</v>
      </c>
      <c r="W15" s="188"/>
      <c r="X15" s="35" t="s">
        <v>87</v>
      </c>
    </row>
    <row r="16" spans="1:25" ht="16.399999999999999" customHeight="1" x14ac:dyDescent="0.3">
      <c r="B16" s="260" t="s">
        <v>88</v>
      </c>
      <c r="C16" s="251"/>
      <c r="D16" s="442">
        <v>-12</v>
      </c>
      <c r="E16" s="252"/>
      <c r="F16" s="252">
        <v>7.2</v>
      </c>
      <c r="G16" s="252">
        <v>14.3</v>
      </c>
      <c r="H16" s="252">
        <v>2.5</v>
      </c>
      <c r="I16" s="252" t="s">
        <v>172</v>
      </c>
      <c r="J16" s="252">
        <v>10.199999999999999</v>
      </c>
      <c r="K16" s="188"/>
      <c r="L16" s="252">
        <v>13.2</v>
      </c>
      <c r="M16" s="252">
        <v>6.9</v>
      </c>
      <c r="N16" s="252" t="s">
        <v>172</v>
      </c>
      <c r="O16" s="252">
        <v>9.9</v>
      </c>
      <c r="P16" s="188"/>
      <c r="Q16" s="252">
        <v>7.9</v>
      </c>
      <c r="R16" s="252">
        <v>5</v>
      </c>
      <c r="S16" s="188"/>
      <c r="T16" s="252">
        <v>4.9000000000000004</v>
      </c>
      <c r="U16" s="188"/>
      <c r="V16" s="252">
        <v>4.4000000000000004</v>
      </c>
      <c r="W16" s="188"/>
      <c r="X16" s="35" t="s">
        <v>89</v>
      </c>
    </row>
    <row r="17" spans="2:24" ht="16.399999999999999" customHeight="1" x14ac:dyDescent="0.3">
      <c r="B17" s="27" t="s">
        <v>370</v>
      </c>
      <c r="C17" s="248"/>
      <c r="D17" s="441"/>
      <c r="E17" s="255"/>
      <c r="F17" s="254"/>
      <c r="G17" s="254"/>
      <c r="H17" s="254"/>
      <c r="I17" s="254"/>
      <c r="J17" s="254"/>
      <c r="K17" s="156"/>
      <c r="L17" s="254"/>
      <c r="M17" s="254"/>
      <c r="N17" s="254"/>
      <c r="O17" s="254"/>
      <c r="P17" s="156"/>
      <c r="Q17" s="254"/>
      <c r="R17" s="254"/>
      <c r="S17" s="156"/>
      <c r="T17" s="254"/>
      <c r="U17" s="156"/>
      <c r="V17" s="254"/>
      <c r="W17" s="156"/>
      <c r="X17" s="27" t="s">
        <v>374</v>
      </c>
    </row>
    <row r="18" spans="2:24" ht="16.399999999999999" customHeight="1" x14ac:dyDescent="0.3">
      <c r="B18" s="26" t="s">
        <v>91</v>
      </c>
      <c r="C18" s="253"/>
      <c r="D18" s="440">
        <v>-4.5999999999999996</v>
      </c>
      <c r="E18" s="39"/>
      <c r="F18" s="39">
        <v>4.0999999999999996</v>
      </c>
      <c r="G18" s="39" t="s">
        <v>172</v>
      </c>
      <c r="H18" s="39">
        <v>1.4</v>
      </c>
      <c r="I18" s="39" t="s">
        <v>172</v>
      </c>
      <c r="J18" s="39" t="s">
        <v>172</v>
      </c>
      <c r="K18" s="256"/>
      <c r="L18" s="39" t="s">
        <v>172</v>
      </c>
      <c r="M18" s="39">
        <v>2.2999999999999998</v>
      </c>
      <c r="N18" s="39" t="s">
        <v>172</v>
      </c>
      <c r="O18" s="39" t="s">
        <v>172</v>
      </c>
      <c r="P18" s="256"/>
      <c r="Q18" s="39" t="s">
        <v>172</v>
      </c>
      <c r="R18" s="39" t="s">
        <v>172</v>
      </c>
      <c r="S18" s="256"/>
      <c r="T18" s="39" t="s">
        <v>172</v>
      </c>
      <c r="U18" s="256"/>
      <c r="V18" s="39" t="s">
        <v>172</v>
      </c>
      <c r="W18" s="256"/>
      <c r="X18" s="26" t="s">
        <v>92</v>
      </c>
    </row>
    <row r="19" spans="2:24" ht="16.399999999999999" customHeight="1" x14ac:dyDescent="0.3">
      <c r="B19" s="26" t="s">
        <v>93</v>
      </c>
      <c r="C19" s="253"/>
      <c r="D19" s="440">
        <v>-2.9</v>
      </c>
      <c r="E19" s="39"/>
      <c r="F19" s="39">
        <v>1.3</v>
      </c>
      <c r="G19" s="39" t="s">
        <v>172</v>
      </c>
      <c r="H19" s="39">
        <v>0.4</v>
      </c>
      <c r="I19" s="39" t="s">
        <v>172</v>
      </c>
      <c r="J19" s="39" t="s">
        <v>172</v>
      </c>
      <c r="K19" s="256"/>
      <c r="L19" s="39" t="s">
        <v>172</v>
      </c>
      <c r="M19" s="39">
        <v>-0.5</v>
      </c>
      <c r="N19" s="39" t="s">
        <v>172</v>
      </c>
      <c r="O19" s="39" t="s">
        <v>172</v>
      </c>
      <c r="P19" s="256"/>
      <c r="Q19" s="39" t="s">
        <v>172</v>
      </c>
      <c r="R19" s="39" t="s">
        <v>172</v>
      </c>
      <c r="S19" s="256"/>
      <c r="T19" s="39" t="s">
        <v>172</v>
      </c>
      <c r="U19" s="256"/>
      <c r="V19" s="39" t="s">
        <v>172</v>
      </c>
      <c r="W19" s="256"/>
      <c r="X19" s="26" t="s">
        <v>94</v>
      </c>
    </row>
    <row r="20" spans="2:24" ht="16.399999999999999" customHeight="1" x14ac:dyDescent="0.3">
      <c r="B20" s="27" t="s">
        <v>371</v>
      </c>
      <c r="C20" s="248"/>
      <c r="D20" s="441"/>
      <c r="E20" s="255"/>
      <c r="F20" s="254"/>
      <c r="G20" s="254"/>
      <c r="H20" s="254"/>
      <c r="I20" s="254"/>
      <c r="J20" s="254"/>
      <c r="K20" s="156"/>
      <c r="L20" s="254"/>
      <c r="M20" s="254"/>
      <c r="N20" s="254"/>
      <c r="O20" s="254"/>
      <c r="P20" s="156"/>
      <c r="Q20" s="254"/>
      <c r="R20" s="254"/>
      <c r="S20" s="156"/>
      <c r="T20" s="254"/>
      <c r="U20" s="156"/>
      <c r="V20" s="254"/>
      <c r="W20" s="156"/>
      <c r="X20" s="27" t="s">
        <v>375</v>
      </c>
    </row>
    <row r="21" spans="2:24" ht="16.399999999999999" customHeight="1" x14ac:dyDescent="0.3">
      <c r="B21" s="26" t="s">
        <v>96</v>
      </c>
      <c r="C21" s="253"/>
      <c r="D21" s="440">
        <v>2.4</v>
      </c>
      <c r="E21" s="39"/>
      <c r="F21" s="39">
        <v>0.9</v>
      </c>
      <c r="G21" s="39">
        <v>1.2</v>
      </c>
      <c r="H21" s="39">
        <v>0.3</v>
      </c>
      <c r="I21" s="39" t="s">
        <v>172</v>
      </c>
      <c r="J21" s="39" t="s">
        <v>172</v>
      </c>
      <c r="K21" s="256"/>
      <c r="L21" s="39">
        <v>1.3</v>
      </c>
      <c r="M21" s="39">
        <v>0.5</v>
      </c>
      <c r="N21" s="39" t="s">
        <v>172</v>
      </c>
      <c r="O21" s="39" t="s">
        <v>172</v>
      </c>
      <c r="P21" s="256"/>
      <c r="Q21" s="39">
        <v>1.4</v>
      </c>
      <c r="R21" s="39" t="s">
        <v>172</v>
      </c>
      <c r="S21" s="256"/>
      <c r="T21" s="39">
        <v>1.5</v>
      </c>
      <c r="U21" s="256"/>
      <c r="V21" s="39">
        <v>1.5</v>
      </c>
      <c r="W21" s="256"/>
      <c r="X21" s="26" t="s">
        <v>97</v>
      </c>
    </row>
    <row r="22" spans="2:24" ht="16.399999999999999" customHeight="1" x14ac:dyDescent="0.3">
      <c r="B22" s="26" t="s">
        <v>98</v>
      </c>
      <c r="C22" s="253"/>
      <c r="D22" s="440">
        <v>-0.1</v>
      </c>
      <c r="E22" s="39"/>
      <c r="F22" s="39">
        <v>0.7</v>
      </c>
      <c r="G22" s="39">
        <v>1.1000000000000001</v>
      </c>
      <c r="H22" s="39">
        <v>-0.2</v>
      </c>
      <c r="I22" s="39">
        <v>0.9</v>
      </c>
      <c r="J22" s="39">
        <v>0.7</v>
      </c>
      <c r="K22" s="256"/>
      <c r="L22" s="39">
        <v>1.2</v>
      </c>
      <c r="M22" s="39">
        <v>0.3</v>
      </c>
      <c r="N22" s="39">
        <v>1.2</v>
      </c>
      <c r="O22" s="39">
        <v>0.9</v>
      </c>
      <c r="P22" s="256"/>
      <c r="Q22" s="39">
        <v>1.2</v>
      </c>
      <c r="R22" s="39">
        <v>1</v>
      </c>
      <c r="S22" s="256"/>
      <c r="T22" s="39">
        <v>1.4</v>
      </c>
      <c r="U22" s="256"/>
      <c r="V22" s="39">
        <v>1.5</v>
      </c>
      <c r="W22" s="256"/>
      <c r="X22" s="26" t="s">
        <v>173</v>
      </c>
    </row>
    <row r="23" spans="2:24" ht="16.399999999999999" customHeight="1" x14ac:dyDescent="0.3">
      <c r="B23" s="27" t="s">
        <v>99</v>
      </c>
      <c r="C23" s="248"/>
      <c r="D23" s="441"/>
      <c r="E23" s="255"/>
      <c r="F23" s="254"/>
      <c r="G23" s="254"/>
      <c r="H23" s="254"/>
      <c r="I23" s="254"/>
      <c r="J23" s="254"/>
      <c r="K23" s="156"/>
      <c r="L23" s="254"/>
      <c r="M23" s="254"/>
      <c r="N23" s="254"/>
      <c r="O23" s="254"/>
      <c r="P23" s="156"/>
      <c r="Q23" s="254"/>
      <c r="R23" s="254"/>
      <c r="S23" s="156"/>
      <c r="T23" s="254"/>
      <c r="U23" s="156"/>
      <c r="V23" s="254"/>
      <c r="W23" s="156"/>
      <c r="X23" s="27" t="s">
        <v>100</v>
      </c>
    </row>
    <row r="24" spans="2:24" ht="16.399999999999999" customHeight="1" x14ac:dyDescent="0.3">
      <c r="B24" s="26" t="s">
        <v>101</v>
      </c>
      <c r="C24" s="253"/>
      <c r="D24" s="440">
        <v>-5.4</v>
      </c>
      <c r="E24" s="39"/>
      <c r="F24" s="39">
        <v>6.3</v>
      </c>
      <c r="G24" s="39">
        <v>7.8</v>
      </c>
      <c r="H24" s="39">
        <v>2</v>
      </c>
      <c r="I24" s="39" t="s">
        <v>172</v>
      </c>
      <c r="J24" s="39" t="s">
        <v>172</v>
      </c>
      <c r="K24" s="256"/>
      <c r="L24" s="39">
        <v>6.2</v>
      </c>
      <c r="M24" s="39">
        <v>2.4</v>
      </c>
      <c r="N24" s="39" t="s">
        <v>172</v>
      </c>
      <c r="O24" s="39" t="s">
        <v>172</v>
      </c>
      <c r="P24" s="256"/>
      <c r="Q24" s="39">
        <v>4.3</v>
      </c>
      <c r="R24" s="39" t="s">
        <v>172</v>
      </c>
      <c r="S24" s="256"/>
      <c r="T24" s="39">
        <v>3.5</v>
      </c>
      <c r="U24" s="256"/>
      <c r="V24" s="39">
        <v>3.2</v>
      </c>
      <c r="W24" s="256"/>
      <c r="X24" s="26" t="s">
        <v>102</v>
      </c>
    </row>
    <row r="25" spans="2:24" ht="16.399999999999999" customHeight="1" x14ac:dyDescent="0.3">
      <c r="B25" s="26" t="s">
        <v>103</v>
      </c>
      <c r="C25" s="253"/>
      <c r="D25" s="440">
        <v>202.5</v>
      </c>
      <c r="E25" s="39"/>
      <c r="F25" s="39">
        <v>210.8</v>
      </c>
      <c r="G25" s="39">
        <v>209</v>
      </c>
      <c r="H25" s="39">
        <v>205.2</v>
      </c>
      <c r="I25" s="39" t="s">
        <v>172</v>
      </c>
      <c r="J25" s="39" t="s">
        <v>172</v>
      </c>
      <c r="K25" s="256"/>
      <c r="L25" s="39">
        <v>221.9</v>
      </c>
      <c r="M25" s="39">
        <v>210.1</v>
      </c>
      <c r="N25" s="39" t="s">
        <v>172</v>
      </c>
      <c r="O25" s="39" t="s">
        <v>172</v>
      </c>
      <c r="P25" s="256"/>
      <c r="Q25" s="39">
        <v>231.5</v>
      </c>
      <c r="R25" s="39" t="s">
        <v>172</v>
      </c>
      <c r="S25" s="256"/>
      <c r="T25" s="39">
        <v>239.7</v>
      </c>
      <c r="U25" s="256"/>
      <c r="V25" s="39">
        <v>247.5</v>
      </c>
      <c r="W25" s="256"/>
      <c r="X25" s="26" t="s">
        <v>104</v>
      </c>
    </row>
    <row r="26" spans="2:24" ht="16.399999999999999" customHeight="1" x14ac:dyDescent="0.3">
      <c r="B26" s="27" t="s">
        <v>105</v>
      </c>
      <c r="C26" s="248"/>
      <c r="D26" s="441"/>
      <c r="E26" s="255"/>
      <c r="F26" s="254"/>
      <c r="G26" s="254"/>
      <c r="H26" s="254"/>
      <c r="I26" s="254"/>
      <c r="J26" s="254"/>
      <c r="K26" s="156"/>
      <c r="L26" s="254"/>
      <c r="M26" s="254"/>
      <c r="N26" s="254"/>
      <c r="O26" s="254"/>
      <c r="P26" s="156"/>
      <c r="Q26" s="254"/>
      <c r="R26" s="254"/>
      <c r="S26" s="156"/>
      <c r="T26" s="254"/>
      <c r="U26" s="156"/>
      <c r="V26" s="254"/>
      <c r="W26" s="156"/>
      <c r="X26" s="27" t="s">
        <v>106</v>
      </c>
    </row>
    <row r="27" spans="2:24" ht="16.399999999999999" customHeight="1" x14ac:dyDescent="0.3">
      <c r="B27" s="26" t="s">
        <v>107</v>
      </c>
      <c r="C27" s="253"/>
      <c r="D27" s="440">
        <v>6.8</v>
      </c>
      <c r="E27" s="39"/>
      <c r="F27" s="39">
        <v>8.1999999999999993</v>
      </c>
      <c r="G27" s="39">
        <v>7.7</v>
      </c>
      <c r="H27" s="39">
        <v>9.5</v>
      </c>
      <c r="I27" s="39" t="s">
        <v>172</v>
      </c>
      <c r="J27" s="39">
        <v>7.7</v>
      </c>
      <c r="K27" s="256"/>
      <c r="L27" s="39">
        <v>6.9</v>
      </c>
      <c r="M27" s="39">
        <v>8.1999999999999993</v>
      </c>
      <c r="N27" s="39" t="s">
        <v>172</v>
      </c>
      <c r="O27" s="39">
        <v>7.6</v>
      </c>
      <c r="P27" s="256"/>
      <c r="Q27" s="39">
        <v>6.5</v>
      </c>
      <c r="R27" s="39">
        <v>7.2</v>
      </c>
      <c r="S27" s="256"/>
      <c r="T27" s="39">
        <v>6.2</v>
      </c>
      <c r="U27" s="256"/>
      <c r="V27" s="39">
        <v>6</v>
      </c>
      <c r="W27" s="256"/>
      <c r="X27" s="26" t="s">
        <v>108</v>
      </c>
    </row>
    <row r="28" spans="2:24" ht="16.399999999999999" customHeight="1" x14ac:dyDescent="0.3">
      <c r="B28" s="26" t="s">
        <v>109</v>
      </c>
      <c r="C28" s="253"/>
      <c r="D28" s="440">
        <v>-2</v>
      </c>
      <c r="E28" s="39"/>
      <c r="F28" s="39">
        <v>1</v>
      </c>
      <c r="G28" s="39">
        <v>3</v>
      </c>
      <c r="H28" s="39">
        <v>-1.8</v>
      </c>
      <c r="I28" s="39" t="s">
        <v>172</v>
      </c>
      <c r="J28" s="39">
        <v>0.3</v>
      </c>
      <c r="K28" s="256"/>
      <c r="L28" s="39" t="s">
        <v>172</v>
      </c>
      <c r="M28" s="39">
        <v>2.2000000000000002</v>
      </c>
      <c r="N28" s="39" t="s">
        <v>172</v>
      </c>
      <c r="O28" s="39">
        <v>1.6</v>
      </c>
      <c r="P28" s="256"/>
      <c r="Q28" s="39" t="s">
        <v>172</v>
      </c>
      <c r="R28" s="39">
        <v>0.5</v>
      </c>
      <c r="S28" s="256"/>
      <c r="T28" s="39" t="s">
        <v>172</v>
      </c>
      <c r="U28" s="256"/>
      <c r="V28" s="39" t="s">
        <v>172</v>
      </c>
      <c r="W28" s="256"/>
      <c r="X28" s="26" t="s">
        <v>110</v>
      </c>
    </row>
    <row r="29" spans="2:24" ht="16.399999999999999" customHeight="1" x14ac:dyDescent="0.3">
      <c r="B29" s="27" t="s">
        <v>372</v>
      </c>
      <c r="C29" s="248"/>
      <c r="D29" s="441"/>
      <c r="E29" s="255"/>
      <c r="F29" s="254"/>
      <c r="G29" s="254"/>
      <c r="H29" s="254"/>
      <c r="I29" s="254"/>
      <c r="J29" s="254"/>
      <c r="K29" s="156"/>
      <c r="L29" s="254"/>
      <c r="M29" s="254"/>
      <c r="N29" s="254"/>
      <c r="O29" s="254"/>
      <c r="P29" s="156"/>
      <c r="Q29" s="254"/>
      <c r="R29" s="254"/>
      <c r="S29" s="156"/>
      <c r="T29" s="254"/>
      <c r="U29" s="156"/>
      <c r="V29" s="254"/>
      <c r="W29" s="156"/>
      <c r="X29" s="27" t="s">
        <v>376</v>
      </c>
    </row>
    <row r="30" spans="2:24" ht="16.399999999999999" customHeight="1" x14ac:dyDescent="0.3">
      <c r="B30" s="26" t="s">
        <v>174</v>
      </c>
      <c r="C30" s="253"/>
      <c r="D30" s="440">
        <v>0.1</v>
      </c>
      <c r="E30" s="39"/>
      <c r="F30" s="39">
        <v>0.9</v>
      </c>
      <c r="G30" s="39" t="s">
        <v>172</v>
      </c>
      <c r="H30" s="39" t="s">
        <v>172</v>
      </c>
      <c r="I30" s="39" t="s">
        <v>172</v>
      </c>
      <c r="J30" s="39">
        <v>1.5</v>
      </c>
      <c r="K30" s="256"/>
      <c r="L30" s="39" t="s">
        <v>172</v>
      </c>
      <c r="M30" s="39" t="s">
        <v>172</v>
      </c>
      <c r="N30" s="39" t="s">
        <v>172</v>
      </c>
      <c r="O30" s="39">
        <v>2.8</v>
      </c>
      <c r="P30" s="256"/>
      <c r="Q30" s="39" t="s">
        <v>172</v>
      </c>
      <c r="R30" s="39">
        <v>2.9</v>
      </c>
      <c r="S30" s="256"/>
      <c r="T30" s="39" t="s">
        <v>172</v>
      </c>
      <c r="U30" s="256"/>
      <c r="V30" s="39" t="s">
        <v>172</v>
      </c>
      <c r="W30" s="256"/>
      <c r="X30" s="26" t="s">
        <v>174</v>
      </c>
    </row>
    <row r="31" spans="2:24" ht="16.399999999999999" customHeight="1" x14ac:dyDescent="0.3">
      <c r="B31" s="35" t="s">
        <v>113</v>
      </c>
      <c r="C31" s="257"/>
      <c r="D31" s="440">
        <v>-2</v>
      </c>
      <c r="E31" s="39"/>
      <c r="F31" s="39">
        <v>0.1</v>
      </c>
      <c r="G31" s="39" t="s">
        <v>172</v>
      </c>
      <c r="H31" s="39">
        <v>-1.2</v>
      </c>
      <c r="I31" s="39" t="s">
        <v>172</v>
      </c>
      <c r="J31" s="39">
        <v>-0.9</v>
      </c>
      <c r="K31" s="256"/>
      <c r="L31" s="39" t="s">
        <v>172</v>
      </c>
      <c r="M31" s="39">
        <v>-1.7</v>
      </c>
      <c r="N31" s="39" t="s">
        <v>172</v>
      </c>
      <c r="O31" s="39">
        <v>0</v>
      </c>
      <c r="P31" s="256"/>
      <c r="Q31" s="39" t="s">
        <v>172</v>
      </c>
      <c r="R31" s="39">
        <v>0.2</v>
      </c>
      <c r="S31" s="256"/>
      <c r="T31" s="39" t="s">
        <v>172</v>
      </c>
      <c r="U31" s="256"/>
      <c r="V31" s="39" t="s">
        <v>172</v>
      </c>
      <c r="W31" s="256"/>
      <c r="X31" s="35" t="s">
        <v>114</v>
      </c>
    </row>
    <row r="32" spans="2:24" ht="5.9" customHeight="1" x14ac:dyDescent="0.25">
      <c r="B32" s="258"/>
      <c r="C32" s="258"/>
      <c r="D32" s="258"/>
      <c r="E32" s="258"/>
      <c r="F32" s="258"/>
      <c r="G32" s="258"/>
      <c r="H32" s="258"/>
      <c r="I32" s="258"/>
      <c r="J32" s="258"/>
      <c r="K32" s="258"/>
      <c r="L32" s="258"/>
      <c r="M32" s="258"/>
      <c r="N32" s="258"/>
      <c r="O32" s="258"/>
      <c r="P32" s="258"/>
      <c r="Q32" s="258"/>
      <c r="R32" s="258"/>
      <c r="S32" s="258"/>
      <c r="T32" s="258"/>
      <c r="U32" s="258"/>
      <c r="V32" s="258"/>
      <c r="W32" s="258"/>
      <c r="X32" s="258"/>
    </row>
    <row r="33" spans="1:25" ht="16" customHeight="1" x14ac:dyDescent="0.25">
      <c r="B33" s="455" t="s">
        <v>551</v>
      </c>
      <c r="C33" s="455"/>
      <c r="D33" s="455"/>
      <c r="E33" s="455"/>
      <c r="F33" s="455"/>
      <c r="G33" s="455"/>
      <c r="H33" s="455"/>
      <c r="I33" s="455"/>
      <c r="J33" s="455"/>
      <c r="K33" s="455"/>
      <c r="L33" s="455"/>
      <c r="M33" s="455"/>
      <c r="N33" s="455"/>
      <c r="O33" s="455"/>
      <c r="P33" s="455"/>
      <c r="Q33" s="455"/>
      <c r="R33" s="455"/>
      <c r="S33" s="455"/>
      <c r="T33" s="455"/>
      <c r="U33" s="455"/>
      <c r="V33" s="455"/>
      <c r="W33" s="455"/>
      <c r="X33" s="455"/>
    </row>
    <row r="34" spans="1:25" ht="28.4" customHeight="1" x14ac:dyDescent="0.25">
      <c r="A34" s="439"/>
      <c r="B34" s="506" t="s">
        <v>550</v>
      </c>
      <c r="C34" s="506"/>
      <c r="D34" s="506"/>
      <c r="E34" s="506"/>
      <c r="F34" s="506"/>
      <c r="G34" s="506"/>
      <c r="H34" s="506"/>
      <c r="I34" s="506"/>
      <c r="J34" s="506"/>
      <c r="K34" s="506"/>
      <c r="L34" s="506"/>
      <c r="M34" s="506"/>
      <c r="N34" s="506"/>
      <c r="O34" s="506"/>
      <c r="P34" s="506"/>
      <c r="Q34" s="506"/>
      <c r="R34" s="506"/>
      <c r="S34" s="506"/>
      <c r="T34" s="506"/>
      <c r="U34" s="506"/>
      <c r="V34" s="506"/>
      <c r="W34" s="506"/>
      <c r="X34" s="506"/>
      <c r="Y34" s="439"/>
    </row>
    <row r="36" spans="1:25" x14ac:dyDescent="0.25">
      <c r="D36" s="38"/>
      <c r="E36" s="38"/>
      <c r="F36" s="38"/>
      <c r="G36" s="38"/>
      <c r="H36" s="38"/>
      <c r="I36" s="38"/>
      <c r="J36" s="38"/>
      <c r="K36" s="38"/>
      <c r="L36" s="38"/>
      <c r="M36" s="38"/>
      <c r="N36" s="38"/>
      <c r="O36" s="38"/>
      <c r="P36" s="38"/>
      <c r="Q36" s="38"/>
      <c r="R36" s="38"/>
      <c r="S36" s="38"/>
      <c r="T36" s="38"/>
      <c r="U36" s="38"/>
      <c r="V36" s="38"/>
      <c r="W36" s="38"/>
      <c r="X36" s="38"/>
    </row>
    <row r="37" spans="1:25" x14ac:dyDescent="0.25">
      <c r="D37" s="38"/>
      <c r="E37" s="38"/>
      <c r="F37" s="38"/>
      <c r="G37" s="38"/>
      <c r="H37" s="38"/>
      <c r="I37" s="38"/>
      <c r="J37" s="38"/>
      <c r="K37" s="38"/>
      <c r="L37" s="38"/>
      <c r="M37" s="38"/>
      <c r="N37" s="38"/>
      <c r="O37" s="38"/>
      <c r="P37" s="38"/>
      <c r="Q37" s="38"/>
      <c r="R37" s="38"/>
      <c r="S37" s="38"/>
      <c r="T37" s="38"/>
      <c r="U37" s="38"/>
      <c r="V37" s="38"/>
      <c r="W37" s="38"/>
      <c r="X37" s="38"/>
    </row>
    <row r="38" spans="1:25" x14ac:dyDescent="0.25">
      <c r="D38" s="38"/>
      <c r="E38" s="38"/>
      <c r="F38" s="38"/>
      <c r="G38" s="38"/>
      <c r="H38" s="38"/>
      <c r="I38" s="38"/>
      <c r="J38" s="38"/>
      <c r="K38" s="38"/>
      <c r="L38" s="38"/>
      <c r="M38" s="38"/>
      <c r="N38" s="38"/>
      <c r="O38" s="38"/>
      <c r="P38" s="38"/>
      <c r="Q38" s="38"/>
      <c r="R38" s="38"/>
      <c r="S38" s="38"/>
      <c r="T38" s="38"/>
      <c r="U38" s="38"/>
      <c r="V38" s="38"/>
      <c r="W38" s="38"/>
      <c r="X38" s="38"/>
    </row>
    <row r="39" spans="1:25" x14ac:dyDescent="0.25">
      <c r="D39" s="38"/>
      <c r="E39" s="38"/>
      <c r="F39" s="38"/>
      <c r="G39" s="38"/>
      <c r="H39" s="38"/>
      <c r="I39" s="38"/>
      <c r="J39" s="38"/>
      <c r="K39" s="38"/>
      <c r="L39" s="38"/>
      <c r="M39" s="38"/>
      <c r="N39" s="38"/>
      <c r="O39" s="38"/>
      <c r="P39" s="38"/>
      <c r="Q39" s="38"/>
      <c r="R39" s="38"/>
      <c r="S39" s="38"/>
      <c r="T39" s="38"/>
      <c r="U39" s="38"/>
      <c r="V39" s="38"/>
      <c r="W39" s="38"/>
      <c r="X39" s="38"/>
    </row>
    <row r="40" spans="1:25" x14ac:dyDescent="0.25">
      <c r="D40" s="38"/>
      <c r="E40" s="38"/>
      <c r="F40" s="38"/>
      <c r="G40" s="38"/>
      <c r="H40" s="38"/>
      <c r="I40" s="38"/>
      <c r="J40" s="38"/>
      <c r="K40" s="38"/>
      <c r="L40" s="38"/>
      <c r="M40" s="38"/>
      <c r="N40" s="38"/>
      <c r="O40" s="38"/>
      <c r="P40" s="38"/>
      <c r="Q40" s="38"/>
      <c r="R40" s="38"/>
      <c r="S40" s="38"/>
      <c r="T40" s="38"/>
      <c r="U40" s="38"/>
      <c r="V40" s="38"/>
      <c r="W40" s="38"/>
      <c r="X40" s="38"/>
    </row>
    <row r="41" spans="1:25" x14ac:dyDescent="0.25">
      <c r="D41" s="38"/>
      <c r="E41" s="38"/>
      <c r="F41" s="38"/>
      <c r="G41" s="38"/>
      <c r="H41" s="38"/>
      <c r="I41" s="38"/>
      <c r="J41" s="38"/>
      <c r="K41" s="38"/>
      <c r="L41" s="38"/>
      <c r="M41" s="38"/>
      <c r="N41" s="38"/>
      <c r="O41" s="38"/>
      <c r="P41" s="38"/>
      <c r="Q41" s="38"/>
      <c r="R41" s="38"/>
      <c r="S41" s="38"/>
      <c r="T41" s="38"/>
      <c r="U41" s="38"/>
      <c r="V41" s="38"/>
      <c r="W41" s="38"/>
      <c r="X41" s="38"/>
    </row>
    <row r="42" spans="1:25" x14ac:dyDescent="0.25">
      <c r="D42" s="38"/>
      <c r="E42" s="38"/>
      <c r="F42" s="38"/>
      <c r="G42" s="38"/>
      <c r="H42" s="38"/>
      <c r="I42" s="38"/>
      <c r="J42" s="38"/>
      <c r="K42" s="38"/>
      <c r="L42" s="38"/>
      <c r="M42" s="38"/>
      <c r="N42" s="38"/>
      <c r="O42" s="38"/>
      <c r="P42" s="38"/>
      <c r="Q42" s="38"/>
      <c r="R42" s="38"/>
      <c r="S42" s="38"/>
      <c r="T42" s="38"/>
      <c r="U42" s="38"/>
      <c r="V42" s="38"/>
      <c r="W42" s="38"/>
      <c r="X42" s="38"/>
    </row>
    <row r="43" spans="1:25" x14ac:dyDescent="0.25">
      <c r="D43" s="38"/>
      <c r="E43" s="38"/>
      <c r="F43" s="38"/>
      <c r="G43" s="38"/>
      <c r="H43" s="38"/>
      <c r="I43" s="38"/>
      <c r="J43" s="38"/>
      <c r="K43" s="38"/>
      <c r="L43" s="38"/>
      <c r="M43" s="38"/>
      <c r="N43" s="38"/>
      <c r="O43" s="38"/>
      <c r="P43" s="38"/>
      <c r="Q43" s="38"/>
      <c r="R43" s="38"/>
      <c r="S43" s="38"/>
      <c r="T43" s="38"/>
      <c r="U43" s="38"/>
      <c r="V43" s="38"/>
      <c r="W43" s="38"/>
      <c r="X43" s="38"/>
    </row>
    <row r="44" spans="1:25" x14ac:dyDescent="0.25">
      <c r="D44" s="38"/>
      <c r="E44" s="38"/>
      <c r="F44" s="38"/>
      <c r="G44" s="38"/>
      <c r="H44" s="38"/>
      <c r="I44" s="38"/>
      <c r="J44" s="38"/>
      <c r="K44" s="38"/>
      <c r="L44" s="38"/>
      <c r="M44" s="38"/>
      <c r="N44" s="38"/>
      <c r="O44" s="38"/>
      <c r="P44" s="38"/>
      <c r="Q44" s="38"/>
      <c r="R44" s="38"/>
      <c r="S44" s="38"/>
      <c r="T44" s="38"/>
      <c r="U44" s="38"/>
      <c r="V44" s="38"/>
      <c r="W44" s="38"/>
      <c r="X44" s="38"/>
    </row>
    <row r="45" spans="1:25" x14ac:dyDescent="0.25">
      <c r="D45" s="38"/>
      <c r="E45" s="38"/>
      <c r="F45" s="38"/>
      <c r="G45" s="38"/>
      <c r="H45" s="38"/>
      <c r="I45" s="38"/>
      <c r="J45" s="38"/>
      <c r="K45" s="38"/>
      <c r="L45" s="38"/>
      <c r="M45" s="38"/>
      <c r="N45" s="38"/>
      <c r="O45" s="38"/>
      <c r="P45" s="38"/>
      <c r="Q45" s="38"/>
      <c r="R45" s="38"/>
      <c r="S45" s="38"/>
      <c r="T45" s="38"/>
      <c r="U45" s="38"/>
      <c r="V45" s="38"/>
      <c r="W45" s="38"/>
      <c r="X45" s="38"/>
    </row>
    <row r="46" spans="1:25" x14ac:dyDescent="0.25">
      <c r="D46" s="38"/>
      <c r="E46" s="38"/>
      <c r="F46" s="38"/>
      <c r="G46" s="38"/>
      <c r="H46" s="38"/>
      <c r="I46" s="38"/>
      <c r="J46" s="38"/>
      <c r="K46" s="38"/>
      <c r="L46" s="38"/>
      <c r="M46" s="38"/>
      <c r="N46" s="38"/>
      <c r="O46" s="38"/>
      <c r="P46" s="38"/>
      <c r="Q46" s="38"/>
      <c r="R46" s="38"/>
      <c r="S46" s="38"/>
      <c r="T46" s="38"/>
      <c r="U46" s="38"/>
      <c r="V46" s="38"/>
      <c r="W46" s="38"/>
      <c r="X46" s="38"/>
    </row>
    <row r="47" spans="1:25" x14ac:dyDescent="0.25">
      <c r="D47" s="38"/>
      <c r="E47" s="38"/>
      <c r="F47" s="38"/>
      <c r="G47" s="38"/>
      <c r="H47" s="38"/>
      <c r="I47" s="38"/>
      <c r="J47" s="38"/>
      <c r="K47" s="38"/>
      <c r="L47" s="38"/>
      <c r="M47" s="38"/>
      <c r="N47" s="38"/>
      <c r="O47" s="38"/>
      <c r="P47" s="38"/>
      <c r="Q47" s="38"/>
      <c r="R47" s="38"/>
      <c r="S47" s="38"/>
      <c r="T47" s="38"/>
      <c r="U47" s="38"/>
      <c r="V47" s="38"/>
      <c r="W47" s="38"/>
      <c r="X47" s="38"/>
    </row>
    <row r="48" spans="1:25" x14ac:dyDescent="0.25">
      <c r="D48" s="38"/>
      <c r="E48" s="38"/>
      <c r="F48" s="38"/>
      <c r="G48" s="38"/>
      <c r="H48" s="38"/>
      <c r="I48" s="38"/>
      <c r="J48" s="38"/>
      <c r="K48" s="38"/>
      <c r="L48" s="38"/>
      <c r="M48" s="38"/>
      <c r="N48" s="38"/>
      <c r="O48" s="38"/>
      <c r="P48" s="38"/>
      <c r="Q48" s="38"/>
      <c r="R48" s="38"/>
      <c r="S48" s="38"/>
      <c r="T48" s="38"/>
      <c r="U48" s="38"/>
      <c r="V48" s="38"/>
      <c r="W48" s="38"/>
      <c r="X48" s="38"/>
    </row>
    <row r="49" spans="4:24" x14ac:dyDescent="0.25">
      <c r="D49" s="38"/>
      <c r="E49" s="38"/>
      <c r="F49" s="38"/>
      <c r="G49" s="38"/>
      <c r="H49" s="38"/>
      <c r="I49" s="38"/>
      <c r="J49" s="38"/>
      <c r="K49" s="38"/>
      <c r="L49" s="38"/>
      <c r="M49" s="38"/>
      <c r="N49" s="38"/>
      <c r="O49" s="38"/>
      <c r="P49" s="38"/>
      <c r="Q49" s="38"/>
      <c r="R49" s="38"/>
      <c r="S49" s="38"/>
      <c r="T49" s="38"/>
      <c r="U49" s="38"/>
      <c r="V49" s="38"/>
      <c r="W49" s="38"/>
      <c r="X49" s="38"/>
    </row>
    <row r="50" spans="4:24" x14ac:dyDescent="0.25">
      <c r="D50" s="38"/>
      <c r="E50" s="38"/>
      <c r="F50" s="38"/>
      <c r="G50" s="38"/>
      <c r="H50" s="38"/>
      <c r="I50" s="38"/>
      <c r="J50" s="38"/>
      <c r="K50" s="38"/>
      <c r="L50" s="38"/>
      <c r="M50" s="38"/>
      <c r="N50" s="38"/>
      <c r="O50" s="38"/>
      <c r="P50" s="38"/>
      <c r="Q50" s="38"/>
      <c r="R50" s="38"/>
      <c r="S50" s="38"/>
      <c r="T50" s="38"/>
      <c r="U50" s="38"/>
      <c r="V50" s="38"/>
      <c r="W50" s="38"/>
      <c r="X50" s="38"/>
    </row>
    <row r="51" spans="4:24" x14ac:dyDescent="0.25">
      <c r="D51" s="38"/>
      <c r="E51" s="38"/>
      <c r="F51" s="38"/>
      <c r="G51" s="38"/>
      <c r="H51" s="38"/>
      <c r="I51" s="38"/>
      <c r="J51" s="38"/>
      <c r="K51" s="38"/>
      <c r="L51" s="38"/>
      <c r="M51" s="38"/>
      <c r="N51" s="38"/>
      <c r="O51" s="38"/>
      <c r="P51" s="38"/>
      <c r="Q51" s="38"/>
      <c r="R51" s="38"/>
      <c r="S51" s="38"/>
      <c r="T51" s="38"/>
      <c r="U51" s="38"/>
      <c r="V51" s="38"/>
      <c r="W51" s="38"/>
      <c r="X51" s="38"/>
    </row>
    <row r="52" spans="4:24" x14ac:dyDescent="0.25">
      <c r="D52" s="38"/>
      <c r="E52" s="38"/>
      <c r="F52" s="38"/>
      <c r="G52" s="38"/>
      <c r="H52" s="38"/>
      <c r="I52" s="38"/>
      <c r="J52" s="38"/>
      <c r="K52" s="38"/>
      <c r="L52" s="38"/>
      <c r="M52" s="38"/>
      <c r="N52" s="38"/>
      <c r="O52" s="38"/>
      <c r="P52" s="38"/>
      <c r="Q52" s="38"/>
      <c r="R52" s="38"/>
      <c r="S52" s="38"/>
      <c r="T52" s="38"/>
      <c r="U52" s="38"/>
      <c r="V52" s="38"/>
      <c r="W52" s="38"/>
      <c r="X52" s="38"/>
    </row>
    <row r="53" spans="4:24" x14ac:dyDescent="0.25">
      <c r="D53" s="38"/>
      <c r="E53" s="38"/>
      <c r="F53" s="38"/>
      <c r="G53" s="38"/>
      <c r="H53" s="38"/>
      <c r="I53" s="38"/>
      <c r="J53" s="38"/>
      <c r="K53" s="38"/>
      <c r="L53" s="38"/>
      <c r="M53" s="38"/>
      <c r="N53" s="38"/>
      <c r="O53" s="38"/>
      <c r="P53" s="38"/>
      <c r="Q53" s="38"/>
      <c r="R53" s="38"/>
      <c r="S53" s="38"/>
      <c r="T53" s="38"/>
      <c r="U53" s="38"/>
      <c r="V53" s="38"/>
      <c r="W53" s="38"/>
      <c r="X53" s="38"/>
    </row>
    <row r="54" spans="4:24" x14ac:dyDescent="0.25">
      <c r="D54" s="38"/>
      <c r="E54" s="38"/>
      <c r="F54" s="38"/>
      <c r="G54" s="38"/>
      <c r="H54" s="38"/>
      <c r="I54" s="38"/>
      <c r="J54" s="38"/>
      <c r="K54" s="38"/>
      <c r="L54" s="38"/>
      <c r="M54" s="38"/>
      <c r="N54" s="38"/>
      <c r="O54" s="38"/>
      <c r="P54" s="38"/>
      <c r="Q54" s="38"/>
      <c r="R54" s="38"/>
      <c r="S54" s="38"/>
      <c r="T54" s="38"/>
      <c r="U54" s="38"/>
      <c r="V54" s="38"/>
      <c r="W54" s="38"/>
      <c r="X54" s="38"/>
    </row>
    <row r="55" spans="4:24" x14ac:dyDescent="0.25">
      <c r="D55" s="38"/>
      <c r="E55" s="38"/>
      <c r="F55" s="38"/>
      <c r="G55" s="38"/>
      <c r="H55" s="38"/>
      <c r="I55" s="38"/>
      <c r="J55" s="38"/>
      <c r="K55" s="38"/>
      <c r="L55" s="38"/>
      <c r="M55" s="38"/>
      <c r="N55" s="38"/>
      <c r="O55" s="38"/>
      <c r="P55" s="38"/>
      <c r="Q55" s="38"/>
      <c r="R55" s="38"/>
      <c r="S55" s="38"/>
      <c r="T55" s="38"/>
      <c r="U55" s="38"/>
      <c r="V55" s="38"/>
      <c r="W55" s="38"/>
      <c r="X55" s="38"/>
    </row>
    <row r="56" spans="4:24" x14ac:dyDescent="0.25">
      <c r="D56" s="38"/>
      <c r="E56" s="38"/>
      <c r="F56" s="38"/>
      <c r="G56" s="38"/>
      <c r="H56" s="38"/>
      <c r="I56" s="38"/>
      <c r="J56" s="38"/>
      <c r="K56" s="38"/>
      <c r="L56" s="38"/>
      <c r="M56" s="38"/>
      <c r="N56" s="38"/>
      <c r="O56" s="38"/>
      <c r="P56" s="38"/>
      <c r="Q56" s="38"/>
      <c r="R56" s="38"/>
      <c r="S56" s="38"/>
      <c r="T56" s="38"/>
      <c r="U56" s="38"/>
      <c r="V56" s="38"/>
      <c r="W56" s="38"/>
      <c r="X56" s="38"/>
    </row>
    <row r="57" spans="4:24" x14ac:dyDescent="0.25">
      <c r="D57" s="38"/>
      <c r="E57" s="38"/>
      <c r="F57" s="38"/>
      <c r="G57" s="38"/>
      <c r="H57" s="38"/>
      <c r="I57" s="38"/>
      <c r="J57" s="38"/>
      <c r="K57" s="38"/>
      <c r="L57" s="38"/>
      <c r="M57" s="38"/>
      <c r="N57" s="38"/>
      <c r="O57" s="38"/>
      <c r="P57" s="38"/>
      <c r="Q57" s="38"/>
      <c r="R57" s="38"/>
      <c r="S57" s="38"/>
      <c r="T57" s="38"/>
      <c r="U57" s="38"/>
      <c r="V57" s="38"/>
      <c r="W57" s="38"/>
    </row>
    <row r="58" spans="4:24" x14ac:dyDescent="0.25">
      <c r="D58" s="38"/>
      <c r="E58" s="38"/>
      <c r="F58" s="38"/>
      <c r="G58" s="38"/>
      <c r="H58" s="38"/>
      <c r="I58" s="38"/>
      <c r="J58" s="38"/>
      <c r="K58" s="38"/>
      <c r="L58" s="38"/>
      <c r="M58" s="38"/>
      <c r="N58" s="38"/>
      <c r="O58" s="38"/>
      <c r="P58" s="38"/>
      <c r="Q58" s="38"/>
      <c r="R58" s="38"/>
      <c r="S58" s="38"/>
      <c r="T58" s="38"/>
      <c r="U58" s="38"/>
      <c r="V58" s="38"/>
      <c r="W58" s="38"/>
    </row>
    <row r="59" spans="4:24" x14ac:dyDescent="0.25">
      <c r="D59" s="38"/>
      <c r="E59" s="38"/>
      <c r="F59" s="38"/>
      <c r="G59" s="38"/>
      <c r="H59" s="38"/>
      <c r="I59" s="38"/>
      <c r="J59" s="38"/>
      <c r="K59" s="38"/>
      <c r="L59" s="38"/>
      <c r="M59" s="38"/>
      <c r="N59" s="38"/>
      <c r="O59" s="38"/>
      <c r="P59" s="38"/>
      <c r="Q59" s="38"/>
      <c r="R59" s="38"/>
      <c r="S59" s="38"/>
      <c r="T59" s="38"/>
      <c r="U59" s="38"/>
      <c r="V59" s="38"/>
      <c r="W59" s="38"/>
    </row>
    <row r="60" spans="4:24" x14ac:dyDescent="0.25">
      <c r="D60" s="38"/>
      <c r="E60" s="38"/>
      <c r="F60" s="38"/>
      <c r="G60" s="38"/>
      <c r="H60" s="38"/>
      <c r="I60" s="38"/>
      <c r="J60" s="38"/>
      <c r="K60" s="38"/>
      <c r="L60" s="38"/>
      <c r="M60" s="38"/>
      <c r="N60" s="38"/>
      <c r="O60" s="38"/>
      <c r="P60" s="38"/>
      <c r="Q60" s="38"/>
      <c r="R60" s="38"/>
      <c r="S60" s="38"/>
      <c r="T60" s="38"/>
      <c r="U60" s="38"/>
      <c r="V60" s="38"/>
      <c r="W60" s="38"/>
    </row>
    <row r="61" spans="4:24" x14ac:dyDescent="0.25">
      <c r="D61" s="38"/>
      <c r="E61" s="38"/>
      <c r="F61" s="38"/>
      <c r="G61" s="38"/>
      <c r="H61" s="38"/>
      <c r="I61" s="38"/>
      <c r="J61" s="38"/>
      <c r="K61" s="38"/>
      <c r="L61" s="38"/>
      <c r="M61" s="38"/>
      <c r="N61" s="38"/>
      <c r="O61" s="38"/>
      <c r="P61" s="38"/>
      <c r="Q61" s="38"/>
      <c r="R61" s="38"/>
      <c r="S61" s="38"/>
      <c r="T61" s="38"/>
      <c r="U61" s="38"/>
      <c r="V61" s="38"/>
      <c r="W61" s="38"/>
    </row>
    <row r="62" spans="4:24" x14ac:dyDescent="0.25">
      <c r="D62" s="38"/>
      <c r="E62" s="38"/>
      <c r="F62" s="38"/>
      <c r="G62" s="38"/>
      <c r="H62" s="38"/>
      <c r="I62" s="38"/>
      <c r="J62" s="38"/>
      <c r="K62" s="38"/>
      <c r="L62" s="38"/>
      <c r="M62" s="38"/>
      <c r="N62" s="38"/>
      <c r="O62" s="38"/>
      <c r="P62" s="38"/>
      <c r="Q62" s="38"/>
      <c r="R62" s="38"/>
      <c r="S62" s="38"/>
      <c r="T62" s="38"/>
      <c r="U62" s="38"/>
      <c r="V62" s="38"/>
      <c r="W62" s="38"/>
    </row>
  </sheetData>
  <mergeCells count="7">
    <mergeCell ref="B34:X34"/>
    <mergeCell ref="B2:X2"/>
    <mergeCell ref="B3:X3"/>
    <mergeCell ref="F5:J5"/>
    <mergeCell ref="L5:O5"/>
    <mergeCell ref="Q5:R5"/>
    <mergeCell ref="B33:X33"/>
  </mergeCells>
  <dataValidations count="1">
    <dataValidation type="list" allowBlank="1" showInputMessage="1" showErrorMessage="1" sqref="D4:E4" xr:uid="{60414D93-3E84-47DB-9354-BA2644CBB3D6}">
      <formula1>#REF!</formula1>
    </dataValidation>
  </dataValidations>
  <hyperlinks>
    <hyperlink ref="A1" location="Índice!A1" display="Índice" xr:uid="{FD87DE52-A222-4221-900B-F980083B3211}"/>
  </hyperlinks>
  <printOptions horizontalCentered="1" verticalCentered="1"/>
  <pageMargins left="0.25" right="0.25" top="0.75" bottom="0.75" header="0.3" footer="0.3"/>
  <pageSetup paperSize="9" scale="66"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4796BD-5D16-4D29-92BF-247CBA0F94AC}">
  <sheetPr codeName="Folha23">
    <pageSetUpPr fitToPage="1"/>
  </sheetPr>
  <dimension ref="A1:L14"/>
  <sheetViews>
    <sheetView showGridLines="0" zoomScaleNormal="100" zoomScaleSheetLayoutView="70" workbookViewId="0">
      <selection activeCell="H10" sqref="H10"/>
    </sheetView>
  </sheetViews>
  <sheetFormatPr defaultColWidth="9.453125" defaultRowHeight="13.5" x14ac:dyDescent="0.25"/>
  <cols>
    <col min="1" max="1" width="7.453125" style="2" bestFit="1" customWidth="1"/>
    <col min="2" max="2" width="26.81640625" style="14" customWidth="1"/>
    <col min="3" max="3" width="1.54296875" style="14" customWidth="1"/>
    <col min="4" max="4" width="6.54296875" style="2" customWidth="1"/>
    <col min="5" max="5" width="1.54296875" style="2" customWidth="1"/>
    <col min="6" max="10" width="6.54296875" style="2" customWidth="1"/>
    <col min="11" max="11" width="1.54296875" style="2" customWidth="1"/>
    <col min="12" max="12" width="18" style="2" bestFit="1" customWidth="1"/>
    <col min="13" max="16384" width="9.453125" style="2"/>
  </cols>
  <sheetData>
    <row r="1" spans="1:12" ht="13.5" customHeight="1" x14ac:dyDescent="0.25">
      <c r="A1" s="16" t="s">
        <v>4</v>
      </c>
      <c r="B1" s="10"/>
      <c r="C1" s="10"/>
    </row>
    <row r="2" spans="1:12" ht="13.5" customHeight="1" x14ac:dyDescent="0.25">
      <c r="B2" s="456" t="str">
        <f>+Índice!B37</f>
        <v>Quadro 4 - Contributos líquidos de importações para o crescimento do PIB em volume (p.p.)</v>
      </c>
      <c r="C2" s="456"/>
      <c r="D2" s="456"/>
      <c r="E2" s="456"/>
      <c r="F2" s="456"/>
      <c r="G2" s="456"/>
      <c r="H2" s="456"/>
      <c r="I2" s="456"/>
      <c r="J2" s="456"/>
      <c r="K2" s="456"/>
      <c r="L2" s="456"/>
    </row>
    <row r="3" spans="1:12" ht="13.5" customHeight="1" x14ac:dyDescent="0.25">
      <c r="B3" s="456" t="str">
        <f>+Índice!C37</f>
        <v>Table 4 - Contributions net of imports to real GDP growth (p.p.)</v>
      </c>
      <c r="C3" s="456"/>
      <c r="D3" s="456"/>
      <c r="E3" s="456"/>
      <c r="F3" s="456"/>
      <c r="G3" s="456"/>
      <c r="H3" s="456"/>
      <c r="I3" s="456"/>
      <c r="J3" s="456"/>
      <c r="K3" s="456"/>
      <c r="L3" s="456"/>
    </row>
    <row r="4" spans="1:12" s="8" customFormat="1" ht="13.5" customHeight="1" x14ac:dyDescent="0.35">
      <c r="A4" s="11"/>
      <c r="B4" s="1" t="s">
        <v>5</v>
      </c>
      <c r="C4" s="1"/>
      <c r="D4" s="2"/>
      <c r="E4" s="2"/>
      <c r="F4" s="18"/>
      <c r="G4" s="18"/>
      <c r="H4" s="19"/>
      <c r="I4" s="19"/>
    </row>
    <row r="5" spans="1:12" s="56" customFormat="1" ht="16.399999999999999" customHeight="1" x14ac:dyDescent="0.35">
      <c r="B5" s="21"/>
      <c r="C5" s="95"/>
      <c r="D5" s="21">
        <v>2020</v>
      </c>
      <c r="E5" s="95"/>
      <c r="F5" s="349">
        <v>2021</v>
      </c>
      <c r="G5" s="349">
        <v>2022</v>
      </c>
      <c r="H5" s="349">
        <v>2023</v>
      </c>
      <c r="I5" s="349">
        <v>2024</v>
      </c>
      <c r="J5" s="21">
        <v>2025</v>
      </c>
      <c r="K5" s="95"/>
      <c r="L5" s="21"/>
    </row>
    <row r="6" spans="1:12" s="17" customFormat="1" ht="16.399999999999999" customHeight="1" x14ac:dyDescent="0.35">
      <c r="B6" s="69" t="s">
        <v>266</v>
      </c>
      <c r="C6" s="107"/>
      <c r="D6" s="70">
        <v>-7.6</v>
      </c>
      <c r="E6" s="107"/>
      <c r="F6" s="70">
        <v>3.3</v>
      </c>
      <c r="G6" s="70">
        <v>4.9000000000000004</v>
      </c>
      <c r="H6" s="70">
        <v>2.5</v>
      </c>
      <c r="I6" s="70">
        <v>2.1</v>
      </c>
      <c r="J6" s="70">
        <v>1.7</v>
      </c>
      <c r="K6" s="107"/>
      <c r="L6" s="69" t="s">
        <v>267</v>
      </c>
    </row>
    <row r="7" spans="1:12" s="17" customFormat="1" ht="16.399999999999999" customHeight="1" x14ac:dyDescent="0.35">
      <c r="B7" s="26" t="s">
        <v>261</v>
      </c>
      <c r="C7" s="106"/>
      <c r="D7" s="71">
        <v>-2.8</v>
      </c>
      <c r="E7" s="106"/>
      <c r="F7" s="71">
        <v>1</v>
      </c>
      <c r="G7" s="71">
        <v>2.2999999999999998</v>
      </c>
      <c r="H7" s="71">
        <v>1.1000000000000001</v>
      </c>
      <c r="I7" s="71">
        <v>1.1000000000000001</v>
      </c>
      <c r="J7" s="71">
        <v>0.7</v>
      </c>
      <c r="K7" s="106"/>
      <c r="L7" s="26" t="s">
        <v>81</v>
      </c>
    </row>
    <row r="8" spans="1:12" s="17" customFormat="1" ht="16.399999999999999" customHeight="1" x14ac:dyDescent="0.35">
      <c r="B8" s="26" t="s">
        <v>262</v>
      </c>
      <c r="C8" s="106"/>
      <c r="D8" s="71">
        <v>0.1</v>
      </c>
      <c r="E8" s="106"/>
      <c r="F8" s="71">
        <v>0.39999999999999997</v>
      </c>
      <c r="G8" s="71">
        <v>0</v>
      </c>
      <c r="H8" s="71">
        <v>0.1</v>
      </c>
      <c r="I8" s="71">
        <v>0.1</v>
      </c>
      <c r="J8" s="71">
        <v>0.1</v>
      </c>
      <c r="K8" s="106"/>
      <c r="L8" s="26" t="s">
        <v>83</v>
      </c>
    </row>
    <row r="9" spans="1:12" s="17" customFormat="1" ht="16.399999999999999" customHeight="1" x14ac:dyDescent="0.35">
      <c r="B9" s="26" t="s">
        <v>263</v>
      </c>
      <c r="C9" s="106"/>
      <c r="D9" s="71">
        <v>-0.4</v>
      </c>
      <c r="E9" s="106"/>
      <c r="F9" s="71">
        <v>0.3</v>
      </c>
      <c r="G9" s="71">
        <v>0.5</v>
      </c>
      <c r="H9" s="71">
        <v>0.3</v>
      </c>
      <c r="I9" s="71">
        <v>0.2</v>
      </c>
      <c r="J9" s="71">
        <v>0.2</v>
      </c>
      <c r="K9" s="106"/>
      <c r="L9" s="26" t="s">
        <v>264</v>
      </c>
    </row>
    <row r="10" spans="1:12" s="17" customFormat="1" ht="16.399999999999999" customHeight="1" x14ac:dyDescent="0.35">
      <c r="B10" s="72" t="s">
        <v>86</v>
      </c>
      <c r="C10" s="106"/>
      <c r="D10" s="73">
        <v>-4.5</v>
      </c>
      <c r="E10" s="106"/>
      <c r="F10" s="73">
        <v>1.6</v>
      </c>
      <c r="G10" s="73">
        <v>2.1</v>
      </c>
      <c r="H10" s="73">
        <v>1</v>
      </c>
      <c r="I10" s="73">
        <v>0.7</v>
      </c>
      <c r="J10" s="73">
        <v>0.7</v>
      </c>
      <c r="K10" s="106"/>
      <c r="L10" s="72" t="s">
        <v>87</v>
      </c>
    </row>
    <row r="11" spans="1:12" s="17" customFormat="1" ht="16.399999999999999" customHeight="1" x14ac:dyDescent="0.35">
      <c r="B11" s="26" t="s">
        <v>265</v>
      </c>
      <c r="C11" s="106"/>
      <c r="D11" s="71">
        <v>-3.1</v>
      </c>
      <c r="E11" s="106"/>
      <c r="F11" s="71">
        <v>1.7</v>
      </c>
      <c r="G11" s="71">
        <v>2.8</v>
      </c>
      <c r="H11" s="71">
        <v>1.5</v>
      </c>
      <c r="I11" s="71">
        <v>1.4</v>
      </c>
      <c r="J11" s="71">
        <v>1</v>
      </c>
      <c r="K11" s="106"/>
      <c r="L11" s="26" t="s">
        <v>92</v>
      </c>
    </row>
    <row r="12" spans="1:12" s="17" customFormat="1" ht="4.5" customHeight="1" x14ac:dyDescent="0.35">
      <c r="B12" s="74"/>
      <c r="C12" s="74"/>
      <c r="D12" s="75"/>
      <c r="E12" s="75"/>
      <c r="F12" s="75"/>
      <c r="G12" s="75"/>
      <c r="H12" s="75"/>
      <c r="I12" s="75"/>
      <c r="J12" s="75"/>
      <c r="K12" s="75"/>
      <c r="L12" s="74"/>
    </row>
    <row r="13" spans="1:12" s="8" customFormat="1" ht="12.5" x14ac:dyDescent="0.3">
      <c r="B13" s="458" t="s">
        <v>867</v>
      </c>
      <c r="C13" s="458"/>
      <c r="D13" s="458"/>
      <c r="E13" s="458"/>
      <c r="F13" s="458"/>
      <c r="G13" s="458"/>
      <c r="H13" s="458"/>
      <c r="I13" s="458"/>
      <c r="J13" s="458"/>
      <c r="K13" s="458"/>
      <c r="L13" s="458"/>
    </row>
    <row r="14" spans="1:12" s="8" customFormat="1" ht="12.5" x14ac:dyDescent="0.3">
      <c r="B14" s="460" t="s">
        <v>868</v>
      </c>
      <c r="C14" s="460"/>
      <c r="D14" s="460"/>
      <c r="E14" s="460"/>
      <c r="F14" s="460"/>
      <c r="G14" s="460"/>
      <c r="H14" s="460"/>
      <c r="I14" s="460"/>
      <c r="J14" s="460"/>
      <c r="K14" s="460"/>
      <c r="L14" s="460"/>
    </row>
  </sheetData>
  <mergeCells count="4">
    <mergeCell ref="B13:L13"/>
    <mergeCell ref="B14:L14"/>
    <mergeCell ref="B2:L2"/>
    <mergeCell ref="B3:L3"/>
  </mergeCells>
  <hyperlinks>
    <hyperlink ref="A1" location="Índice!A1" display="Índice" xr:uid="{628EFCCF-9495-4CE1-A501-D15E07811C03}"/>
  </hyperlinks>
  <printOptions horizontalCentered="1" verticalCentered="1"/>
  <pageMargins left="0.25" right="0.25" top="0.75" bottom="0.75" header="0.3" footer="0.3"/>
  <pageSetup paperSize="9" scale="98"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7A7A3-7155-42A1-9854-A9011D001FBE}">
  <sheetPr codeName="Folha30">
    <pageSetUpPr fitToPage="1"/>
  </sheetPr>
  <dimension ref="A1:K35"/>
  <sheetViews>
    <sheetView showGridLines="0" zoomScaleNormal="100" zoomScaleSheetLayoutView="70" workbookViewId="0">
      <selection activeCell="F12" sqref="F12"/>
    </sheetView>
  </sheetViews>
  <sheetFormatPr defaultColWidth="9.453125" defaultRowHeight="13.5" x14ac:dyDescent="0.25"/>
  <cols>
    <col min="1" max="1" width="7.453125" style="2" bestFit="1" customWidth="1"/>
    <col min="2" max="2" width="34.453125" style="14" bestFit="1" customWidth="1"/>
    <col min="3" max="3" width="1.54296875" style="14" customWidth="1"/>
    <col min="4" max="4" width="11.453125" style="2" customWidth="1"/>
    <col min="5" max="5" width="1.1796875" style="2" customWidth="1"/>
    <col min="6" max="7" width="9.54296875" style="2" customWidth="1"/>
    <col min="8" max="8" width="1.1796875" style="2" customWidth="1"/>
    <col min="9" max="10" width="9.54296875" style="2" customWidth="1"/>
    <col min="11" max="11" width="38.54296875" style="369" bestFit="1" customWidth="1"/>
    <col min="12" max="16384" width="9.453125" style="2"/>
  </cols>
  <sheetData>
    <row r="1" spans="1:11" ht="13.5" customHeight="1" x14ac:dyDescent="0.25">
      <c r="A1" s="16" t="s">
        <v>4</v>
      </c>
      <c r="B1" s="10"/>
      <c r="C1" s="10"/>
      <c r="K1" s="370"/>
    </row>
    <row r="2" spans="1:11" ht="13.5" customHeight="1" x14ac:dyDescent="0.25">
      <c r="B2" s="456" t="str">
        <f>+Índice!B38</f>
        <v>Quadro 5 - Desvios de projeção do CFP em 2020</v>
      </c>
      <c r="C2" s="456"/>
      <c r="D2" s="456"/>
      <c r="E2" s="456"/>
      <c r="F2" s="456"/>
      <c r="G2" s="456"/>
      <c r="H2" s="456"/>
      <c r="I2" s="456"/>
      <c r="J2" s="456"/>
      <c r="K2" s="456"/>
    </row>
    <row r="3" spans="1:11" ht="13.5" customHeight="1" x14ac:dyDescent="0.25">
      <c r="B3" s="456" t="str">
        <f>+Índice!C38</f>
        <v>Table 5 - CFP projection errors in 2020</v>
      </c>
      <c r="C3" s="456"/>
      <c r="D3" s="456"/>
      <c r="E3" s="456"/>
      <c r="F3" s="456"/>
      <c r="G3" s="456"/>
      <c r="H3" s="456"/>
      <c r="I3" s="456"/>
      <c r="J3" s="456"/>
      <c r="K3" s="456"/>
    </row>
    <row r="4" spans="1:11" s="8" customFormat="1" ht="13.5" customHeight="1" x14ac:dyDescent="0.35">
      <c r="A4" s="11"/>
      <c r="B4" s="429" t="s">
        <v>5</v>
      </c>
      <c r="C4" s="429"/>
      <c r="D4" s="430"/>
      <c r="E4" s="430"/>
      <c r="F4" s="431"/>
      <c r="G4" s="431"/>
      <c r="H4" s="432"/>
      <c r="I4" s="432"/>
      <c r="J4" s="409"/>
      <c r="K4" s="433"/>
    </row>
    <row r="5" spans="1:11" s="56" customFormat="1" ht="21" customHeight="1" x14ac:dyDescent="0.3">
      <c r="B5" s="351"/>
      <c r="C5" s="352"/>
      <c r="D5" s="510" t="s">
        <v>511</v>
      </c>
      <c r="E5" s="353"/>
      <c r="F5" s="512" t="s">
        <v>512</v>
      </c>
      <c r="G5" s="512"/>
      <c r="H5" s="353"/>
      <c r="I5" s="512" t="s">
        <v>513</v>
      </c>
      <c r="J5" s="512"/>
      <c r="K5" s="351"/>
    </row>
    <row r="6" spans="1:11" s="17" customFormat="1" ht="21" customHeight="1" x14ac:dyDescent="0.3">
      <c r="B6" s="351"/>
      <c r="C6" s="352"/>
      <c r="D6" s="510"/>
      <c r="E6" s="353"/>
      <c r="F6" s="513" t="s">
        <v>871</v>
      </c>
      <c r="G6" s="513" t="s">
        <v>872</v>
      </c>
      <c r="H6" s="353"/>
      <c r="I6" s="513" t="s">
        <v>871</v>
      </c>
      <c r="J6" s="513" t="s">
        <v>872</v>
      </c>
      <c r="K6" s="351"/>
    </row>
    <row r="7" spans="1:11" s="17" customFormat="1" ht="21" customHeight="1" x14ac:dyDescent="0.3">
      <c r="B7" s="354"/>
      <c r="C7" s="352"/>
      <c r="D7" s="511"/>
      <c r="E7" s="353"/>
      <c r="F7" s="511"/>
      <c r="G7" s="511"/>
      <c r="H7" s="353"/>
      <c r="I7" s="511"/>
      <c r="J7" s="511"/>
      <c r="K7" s="354"/>
    </row>
    <row r="8" spans="1:11" s="17" customFormat="1" ht="14.5" customHeight="1" x14ac:dyDescent="0.35">
      <c r="B8" s="434" t="s">
        <v>869</v>
      </c>
      <c r="C8" s="355"/>
      <c r="D8" s="356">
        <v>-7.6</v>
      </c>
      <c r="E8" s="357"/>
      <c r="F8" s="357">
        <v>-7.5</v>
      </c>
      <c r="G8" s="357">
        <v>0.1</v>
      </c>
      <c r="H8" s="358"/>
      <c r="I8" s="357">
        <v>-9.3000000000000007</v>
      </c>
      <c r="J8" s="357">
        <v>-1.7</v>
      </c>
      <c r="K8" s="355" t="s">
        <v>514</v>
      </c>
    </row>
    <row r="9" spans="1:11" s="17" customFormat="1" ht="14.5" customHeight="1" x14ac:dyDescent="0.35">
      <c r="B9" s="359" t="s">
        <v>80</v>
      </c>
      <c r="C9" s="359"/>
      <c r="D9" s="360">
        <v>-5.9</v>
      </c>
      <c r="E9" s="361"/>
      <c r="F9" s="361">
        <v>-7.5</v>
      </c>
      <c r="G9" s="361">
        <v>-1.6</v>
      </c>
      <c r="H9" s="362"/>
      <c r="I9" s="361">
        <v>-8.9</v>
      </c>
      <c r="J9" s="361">
        <v>-3</v>
      </c>
      <c r="K9" s="359" t="s">
        <v>81</v>
      </c>
    </row>
    <row r="10" spans="1:11" s="17" customFormat="1" ht="14.5" customHeight="1" x14ac:dyDescent="0.35">
      <c r="B10" s="359" t="s">
        <v>82</v>
      </c>
      <c r="C10" s="359"/>
      <c r="D10" s="360">
        <v>0.4</v>
      </c>
      <c r="E10" s="361"/>
      <c r="F10" s="361">
        <v>2.8</v>
      </c>
      <c r="G10" s="361">
        <v>2.4</v>
      </c>
      <c r="H10" s="362"/>
      <c r="I10" s="361">
        <v>3</v>
      </c>
      <c r="J10" s="361">
        <v>2.6</v>
      </c>
      <c r="K10" s="359" t="s">
        <v>83</v>
      </c>
    </row>
    <row r="11" spans="1:11" s="17" customFormat="1" ht="14.5" customHeight="1" x14ac:dyDescent="0.35">
      <c r="B11" s="359" t="s">
        <v>84</v>
      </c>
      <c r="C11" s="359"/>
      <c r="D11" s="360">
        <v>-4.9000000000000004</v>
      </c>
      <c r="E11" s="361"/>
      <c r="F11" s="361">
        <v>-10.4</v>
      </c>
      <c r="G11" s="361">
        <v>-5.5</v>
      </c>
      <c r="H11" s="362"/>
      <c r="I11" s="361">
        <v>-6.8</v>
      </c>
      <c r="J11" s="361">
        <v>-1.9</v>
      </c>
      <c r="K11" s="359" t="s">
        <v>85</v>
      </c>
    </row>
    <row r="12" spans="1:11" s="17" customFormat="1" ht="14.5" customHeight="1" x14ac:dyDescent="0.35">
      <c r="B12" s="359" t="s">
        <v>86</v>
      </c>
      <c r="C12" s="359"/>
      <c r="D12" s="360">
        <v>-18.600000000000001</v>
      </c>
      <c r="E12" s="361"/>
      <c r="F12" s="361">
        <v>-20.6</v>
      </c>
      <c r="G12" s="361">
        <v>-2</v>
      </c>
      <c r="H12" s="362"/>
      <c r="I12" s="361">
        <v>-22.5</v>
      </c>
      <c r="J12" s="361">
        <v>-3.9</v>
      </c>
      <c r="K12" s="359" t="s">
        <v>87</v>
      </c>
    </row>
    <row r="13" spans="1:11" s="8" customFormat="1" ht="14.5" customHeight="1" x14ac:dyDescent="0.3">
      <c r="B13" s="359" t="s">
        <v>88</v>
      </c>
      <c r="C13" s="359"/>
      <c r="D13" s="360">
        <v>-12</v>
      </c>
      <c r="E13" s="361"/>
      <c r="F13" s="361">
        <v>-18.399999999999999</v>
      </c>
      <c r="G13" s="361">
        <v>-6.4</v>
      </c>
      <c r="H13" s="362"/>
      <c r="I13" s="361">
        <v>-17.5</v>
      </c>
      <c r="J13" s="361">
        <v>-5.5</v>
      </c>
      <c r="K13" s="359" t="s">
        <v>89</v>
      </c>
    </row>
    <row r="14" spans="1:11" s="8" customFormat="1" ht="14.5" customHeight="1" x14ac:dyDescent="0.3">
      <c r="B14" s="355" t="s">
        <v>515</v>
      </c>
      <c r="C14" s="363"/>
      <c r="D14" s="360">
        <v>-2</v>
      </c>
      <c r="E14" s="361"/>
      <c r="F14" s="361">
        <v>-0.5</v>
      </c>
      <c r="G14" s="361">
        <v>1.5</v>
      </c>
      <c r="H14" s="362"/>
      <c r="I14" s="361">
        <v>-1.9</v>
      </c>
      <c r="J14" s="361">
        <v>0.1</v>
      </c>
      <c r="K14" s="434" t="s">
        <v>870</v>
      </c>
    </row>
    <row r="15" spans="1:11" ht="14.5" customHeight="1" x14ac:dyDescent="0.25">
      <c r="B15" s="364" t="s">
        <v>516</v>
      </c>
      <c r="C15" s="365"/>
      <c r="D15" s="366">
        <v>-0.1</v>
      </c>
      <c r="E15" s="367"/>
      <c r="F15" s="367">
        <v>-0.2</v>
      </c>
      <c r="G15" s="367">
        <v>-0.1</v>
      </c>
      <c r="H15" s="368"/>
      <c r="I15" s="367">
        <v>0.1</v>
      </c>
      <c r="J15" s="367">
        <v>0.2</v>
      </c>
      <c r="K15" s="364" t="s">
        <v>517</v>
      </c>
    </row>
    <row r="16" spans="1:11" ht="27" customHeight="1" x14ac:dyDescent="0.25">
      <c r="B16" s="508" t="s">
        <v>831</v>
      </c>
      <c r="C16" s="508"/>
      <c r="D16" s="508"/>
      <c r="E16" s="508"/>
      <c r="F16" s="508"/>
      <c r="G16" s="508"/>
      <c r="H16" s="508"/>
      <c r="I16" s="508"/>
      <c r="J16" s="508"/>
      <c r="K16" s="508"/>
    </row>
    <row r="17" spans="2:11" ht="27" customHeight="1" x14ac:dyDescent="0.25">
      <c r="B17" s="509" t="s">
        <v>832</v>
      </c>
      <c r="C17" s="509"/>
      <c r="D17" s="509"/>
      <c r="E17" s="509"/>
      <c r="F17" s="509"/>
      <c r="G17" s="509"/>
      <c r="H17" s="509"/>
      <c r="I17" s="509"/>
      <c r="J17" s="509"/>
      <c r="K17" s="509"/>
    </row>
    <row r="18" spans="2:11" x14ac:dyDescent="0.25">
      <c r="D18" s="14"/>
      <c r="E18" s="14"/>
      <c r="F18" s="14"/>
      <c r="G18" s="14"/>
      <c r="H18" s="14"/>
      <c r="I18" s="14"/>
      <c r="J18" s="14"/>
    </row>
    <row r="19" spans="2:11" x14ac:dyDescent="0.25">
      <c r="D19" s="14"/>
      <c r="E19" s="14"/>
      <c r="F19" s="14"/>
      <c r="G19" s="14"/>
      <c r="H19" s="14"/>
      <c r="I19" s="14"/>
      <c r="J19" s="14"/>
    </row>
    <row r="20" spans="2:11" s="4" customFormat="1" x14ac:dyDescent="0.25">
      <c r="B20" s="14"/>
      <c r="C20" s="14"/>
      <c r="D20" s="14"/>
      <c r="E20" s="14"/>
      <c r="F20" s="14"/>
      <c r="G20" s="378"/>
      <c r="H20" s="14"/>
      <c r="I20" s="14"/>
      <c r="J20" s="378"/>
      <c r="K20" s="371"/>
    </row>
    <row r="21" spans="2:11" s="4" customFormat="1" x14ac:dyDescent="0.25">
      <c r="B21" s="14"/>
      <c r="C21" s="14"/>
      <c r="D21" s="14"/>
      <c r="E21" s="14"/>
      <c r="F21" s="14"/>
      <c r="G21" s="378"/>
      <c r="H21" s="14"/>
      <c r="I21" s="14"/>
      <c r="J21" s="378"/>
      <c r="K21" s="371"/>
    </row>
    <row r="22" spans="2:11" x14ac:dyDescent="0.25">
      <c r="D22" s="378"/>
      <c r="E22" s="378"/>
      <c r="F22" s="378"/>
      <c r="G22" s="378"/>
      <c r="H22" s="378"/>
      <c r="I22" s="378"/>
      <c r="J22" s="378"/>
    </row>
    <row r="23" spans="2:11" x14ac:dyDescent="0.25">
      <c r="D23" s="378"/>
      <c r="E23" s="378"/>
      <c r="F23" s="378"/>
      <c r="G23" s="378"/>
      <c r="H23" s="378"/>
      <c r="I23" s="378"/>
      <c r="J23" s="378"/>
    </row>
    <row r="24" spans="2:11" x14ac:dyDescent="0.25">
      <c r="D24" s="378"/>
      <c r="E24" s="378"/>
      <c r="F24" s="378"/>
      <c r="G24" s="378"/>
      <c r="H24" s="378"/>
      <c r="I24" s="378"/>
      <c r="J24" s="378"/>
    </row>
    <row r="25" spans="2:11" x14ac:dyDescent="0.25">
      <c r="D25" s="378"/>
      <c r="E25" s="378"/>
      <c r="F25" s="378"/>
      <c r="G25" s="378"/>
      <c r="H25" s="378"/>
      <c r="I25" s="378"/>
      <c r="J25" s="378"/>
    </row>
    <row r="26" spans="2:11" x14ac:dyDescent="0.25">
      <c r="D26" s="378"/>
      <c r="E26" s="378"/>
      <c r="F26" s="378"/>
      <c r="G26" s="378"/>
      <c r="H26" s="378"/>
      <c r="I26" s="378"/>
      <c r="J26" s="378"/>
    </row>
    <row r="27" spans="2:11" x14ac:dyDescent="0.25">
      <c r="D27" s="378"/>
      <c r="E27" s="378"/>
      <c r="F27" s="378"/>
      <c r="G27" s="378"/>
      <c r="H27" s="378"/>
      <c r="I27" s="378"/>
      <c r="J27" s="378"/>
    </row>
    <row r="28" spans="2:11" x14ac:dyDescent="0.25">
      <c r="D28" s="378"/>
      <c r="E28" s="378"/>
      <c r="F28" s="378"/>
      <c r="G28" s="378"/>
      <c r="H28" s="378"/>
      <c r="I28" s="378"/>
      <c r="J28" s="378"/>
    </row>
    <row r="29" spans="2:11" x14ac:dyDescent="0.25">
      <c r="D29" s="378"/>
      <c r="E29" s="378"/>
      <c r="F29" s="378"/>
      <c r="G29" s="378"/>
      <c r="H29" s="378"/>
      <c r="I29" s="378"/>
      <c r="J29" s="378"/>
    </row>
    <row r="30" spans="2:11" x14ac:dyDescent="0.25">
      <c r="D30" s="378"/>
      <c r="E30" s="378"/>
      <c r="F30" s="378"/>
      <c r="G30" s="378"/>
      <c r="H30" s="378"/>
      <c r="I30" s="378"/>
      <c r="J30" s="378"/>
    </row>
    <row r="31" spans="2:11" x14ac:dyDescent="0.25">
      <c r="D31" s="378"/>
      <c r="E31" s="378"/>
      <c r="F31" s="378"/>
      <c r="G31" s="378"/>
      <c r="H31" s="378"/>
      <c r="I31" s="378"/>
      <c r="J31" s="378"/>
    </row>
    <row r="32" spans="2:11" x14ac:dyDescent="0.25">
      <c r="D32" s="378"/>
      <c r="E32" s="378"/>
      <c r="F32" s="378"/>
      <c r="G32" s="378"/>
      <c r="H32" s="378"/>
      <c r="I32" s="378"/>
      <c r="J32" s="378"/>
    </row>
    <row r="33" spans="4:10" x14ac:dyDescent="0.25">
      <c r="D33" s="14"/>
      <c r="E33" s="14"/>
      <c r="F33" s="14"/>
      <c r="G33" s="14"/>
      <c r="H33" s="14"/>
      <c r="I33" s="14"/>
      <c r="J33" s="14"/>
    </row>
    <row r="34" spans="4:10" x14ac:dyDescent="0.25">
      <c r="D34" s="14"/>
      <c r="E34" s="14"/>
      <c r="F34" s="14"/>
      <c r="G34" s="14"/>
      <c r="H34" s="14"/>
      <c r="I34" s="14"/>
      <c r="J34" s="14"/>
    </row>
    <row r="35" spans="4:10" x14ac:dyDescent="0.25">
      <c r="D35" s="14"/>
      <c r="E35" s="14"/>
      <c r="F35" s="14"/>
      <c r="G35" s="14"/>
      <c r="H35" s="14"/>
      <c r="I35" s="14"/>
      <c r="J35" s="14"/>
    </row>
  </sheetData>
  <mergeCells count="11">
    <mergeCell ref="B2:K2"/>
    <mergeCell ref="B3:K3"/>
    <mergeCell ref="B16:K16"/>
    <mergeCell ref="B17:K17"/>
    <mergeCell ref="D5:D7"/>
    <mergeCell ref="F5:G5"/>
    <mergeCell ref="I5:J5"/>
    <mergeCell ref="F6:F7"/>
    <mergeCell ref="G6:G7"/>
    <mergeCell ref="I6:I7"/>
    <mergeCell ref="J6:J7"/>
  </mergeCells>
  <hyperlinks>
    <hyperlink ref="A1" location="Índice!A1" display="Índice" xr:uid="{29957CB5-ED95-42A6-84E3-B7AEC62A7780}"/>
  </hyperlinks>
  <printOptions horizontalCentered="1" verticalCentered="1"/>
  <pageMargins left="0.25" right="0.25" top="0.75" bottom="0.75" header="0.3" footer="0.3"/>
  <pageSetup paperSize="9" scale="98"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4B49ED-8673-4212-9132-BB326E77EAF9}">
  <sheetPr codeName="Folha24">
    <pageSetUpPr fitToPage="1"/>
  </sheetPr>
  <dimension ref="A1:R53"/>
  <sheetViews>
    <sheetView showGridLines="0" topLeftCell="A13" zoomScaleNormal="100" zoomScaleSheetLayoutView="70" zoomScalePageLayoutView="50" workbookViewId="0"/>
  </sheetViews>
  <sheetFormatPr defaultColWidth="9.453125" defaultRowHeight="12.5" x14ac:dyDescent="0.3"/>
  <cols>
    <col min="1" max="1" width="7.453125" style="8" bestFit="1" customWidth="1"/>
    <col min="2" max="2" width="32.453125" style="156" customWidth="1"/>
    <col min="3" max="3" width="8.54296875" style="8" customWidth="1"/>
    <col min="4" max="4" width="0.54296875" style="8" customWidth="1"/>
    <col min="5" max="9" width="8.453125" style="8" customWidth="1"/>
    <col min="10" max="10" width="36.54296875" style="8" customWidth="1"/>
    <col min="11" max="12" width="9.453125" style="8"/>
    <col min="13" max="13" width="4" style="8" customWidth="1"/>
    <col min="14" max="16384" width="9.453125" style="8"/>
  </cols>
  <sheetData>
    <row r="1" spans="1:18" x14ac:dyDescent="0.3">
      <c r="A1" s="16" t="s">
        <v>4</v>
      </c>
      <c r="B1" s="10"/>
    </row>
    <row r="2" spans="1:18" ht="18" customHeight="1" x14ac:dyDescent="0.3">
      <c r="B2" s="456" t="str">
        <f>+Índice!B39</f>
        <v>Quadro 6 - Cenário orçamental do CFP (em % do PIB)</v>
      </c>
      <c r="C2" s="456"/>
      <c r="D2" s="456"/>
      <c r="E2" s="456"/>
      <c r="F2" s="456"/>
      <c r="G2" s="456"/>
      <c r="H2" s="456"/>
      <c r="I2" s="456"/>
      <c r="J2" s="456"/>
    </row>
    <row r="3" spans="1:18" ht="18" customHeight="1" x14ac:dyDescent="0.3">
      <c r="B3" s="456" t="str">
        <f>+Índice!C39</f>
        <v>Table 6 - CFP budgetary scenario (in% of GDP)</v>
      </c>
      <c r="C3" s="456"/>
      <c r="D3" s="456"/>
      <c r="E3" s="456"/>
      <c r="F3" s="456"/>
      <c r="G3" s="456"/>
      <c r="H3" s="456"/>
      <c r="I3" s="456"/>
      <c r="J3" s="456"/>
    </row>
    <row r="4" spans="1:18" ht="13" x14ac:dyDescent="0.35">
      <c r="A4" s="11"/>
      <c r="B4" s="1" t="s">
        <v>5</v>
      </c>
      <c r="C4" s="154"/>
      <c r="D4" s="155"/>
      <c r="E4" s="155"/>
      <c r="F4" s="155"/>
      <c r="G4" s="155"/>
      <c r="H4" s="155"/>
      <c r="I4" s="155"/>
    </row>
    <row r="5" spans="1:18" ht="15.75" customHeight="1" x14ac:dyDescent="0.3">
      <c r="B5" s="36"/>
      <c r="C5" s="517">
        <v>2020</v>
      </c>
      <c r="D5" s="148"/>
      <c r="E5" s="519" t="s">
        <v>126</v>
      </c>
      <c r="F5" s="519"/>
      <c r="G5" s="519"/>
      <c r="H5" s="519"/>
      <c r="I5" s="519"/>
      <c r="J5" s="36"/>
    </row>
    <row r="6" spans="1:18" ht="15.75" customHeight="1" x14ac:dyDescent="0.3">
      <c r="B6" s="41"/>
      <c r="C6" s="518"/>
      <c r="D6" s="36"/>
      <c r="E6" s="42">
        <v>2021</v>
      </c>
      <c r="F6" s="42">
        <v>2022</v>
      </c>
      <c r="G6" s="42">
        <v>2023</v>
      </c>
      <c r="H6" s="42">
        <v>2024</v>
      </c>
      <c r="I6" s="42">
        <v>2025</v>
      </c>
      <c r="J6" s="41"/>
    </row>
    <row r="7" spans="1:18" ht="15.75" customHeight="1" x14ac:dyDescent="0.3">
      <c r="B7" s="43" t="s">
        <v>28</v>
      </c>
      <c r="C7" s="44">
        <v>42.8</v>
      </c>
      <c r="D7" s="45"/>
      <c r="E7" s="44">
        <v>43.5</v>
      </c>
      <c r="F7" s="44">
        <v>42.2</v>
      </c>
      <c r="G7" s="44">
        <v>42</v>
      </c>
      <c r="H7" s="44">
        <v>41.9</v>
      </c>
      <c r="I7" s="44">
        <v>41.7</v>
      </c>
      <c r="J7" s="149" t="s">
        <v>49</v>
      </c>
      <c r="L7" s="136"/>
      <c r="M7" s="136"/>
      <c r="N7" s="136"/>
      <c r="O7" s="136"/>
      <c r="P7" s="136"/>
      <c r="Q7" s="136"/>
      <c r="R7" s="136"/>
    </row>
    <row r="8" spans="1:18" ht="15.75" customHeight="1" x14ac:dyDescent="0.3">
      <c r="B8" s="46" t="s">
        <v>29</v>
      </c>
      <c r="C8" s="47">
        <v>42.4</v>
      </c>
      <c r="D8" s="47"/>
      <c r="E8" s="47">
        <v>42.3</v>
      </c>
      <c r="F8" s="47">
        <v>41.8</v>
      </c>
      <c r="G8" s="47">
        <v>41.6</v>
      </c>
      <c r="H8" s="47">
        <v>41.5</v>
      </c>
      <c r="I8" s="47">
        <v>41.3</v>
      </c>
      <c r="J8" s="48" t="s">
        <v>50</v>
      </c>
      <c r="L8" s="136"/>
      <c r="M8" s="136"/>
      <c r="N8" s="136"/>
      <c r="O8" s="136"/>
      <c r="P8" s="136"/>
      <c r="Q8" s="136"/>
      <c r="R8" s="136"/>
    </row>
    <row r="9" spans="1:18" ht="15.75" customHeight="1" x14ac:dyDescent="0.3">
      <c r="B9" s="48" t="s">
        <v>30</v>
      </c>
      <c r="C9" s="47">
        <v>24.3</v>
      </c>
      <c r="D9" s="47"/>
      <c r="E9" s="47">
        <v>24.1</v>
      </c>
      <c r="F9" s="47">
        <v>24.2</v>
      </c>
      <c r="G9" s="47">
        <v>24.2</v>
      </c>
      <c r="H9" s="47">
        <v>24.2</v>
      </c>
      <c r="I9" s="47">
        <v>24.2</v>
      </c>
      <c r="J9" s="150" t="s">
        <v>51</v>
      </c>
      <c r="L9" s="136"/>
      <c r="M9" s="136"/>
      <c r="N9" s="136"/>
      <c r="O9" s="136"/>
      <c r="P9" s="136"/>
      <c r="Q9" s="136"/>
      <c r="R9" s="136"/>
    </row>
    <row r="10" spans="1:18" ht="15.75" customHeight="1" x14ac:dyDescent="0.3">
      <c r="B10" s="49" t="s">
        <v>31</v>
      </c>
      <c r="C10" s="47">
        <v>14.4</v>
      </c>
      <c r="D10" s="47"/>
      <c r="E10" s="47">
        <v>14.3</v>
      </c>
      <c r="F10" s="47">
        <v>14.5</v>
      </c>
      <c r="G10" s="47">
        <v>14.5</v>
      </c>
      <c r="H10" s="47">
        <v>14.6</v>
      </c>
      <c r="I10" s="47">
        <v>14.6</v>
      </c>
      <c r="J10" s="151" t="s">
        <v>52</v>
      </c>
      <c r="L10" s="136"/>
      <c r="M10" s="136"/>
      <c r="N10" s="136"/>
      <c r="O10" s="136"/>
      <c r="P10" s="136"/>
      <c r="Q10" s="136"/>
      <c r="R10" s="136"/>
    </row>
    <row r="11" spans="1:18" ht="15.75" customHeight="1" x14ac:dyDescent="0.3">
      <c r="B11" s="49" t="s">
        <v>32</v>
      </c>
      <c r="C11" s="47">
        <v>9.9</v>
      </c>
      <c r="D11" s="47"/>
      <c r="E11" s="47">
        <v>9.8000000000000007</v>
      </c>
      <c r="F11" s="47">
        <v>9.6999999999999993</v>
      </c>
      <c r="G11" s="47">
        <v>9.6999999999999993</v>
      </c>
      <c r="H11" s="47">
        <v>9.6</v>
      </c>
      <c r="I11" s="47">
        <v>9.6</v>
      </c>
      <c r="J11" s="151" t="s">
        <v>53</v>
      </c>
      <c r="L11" s="136"/>
      <c r="M11" s="136"/>
      <c r="N11" s="136"/>
      <c r="O11" s="136"/>
      <c r="P11" s="136"/>
      <c r="Q11" s="136"/>
      <c r="R11" s="136"/>
    </row>
    <row r="12" spans="1:18" ht="15.75" customHeight="1" x14ac:dyDescent="0.3">
      <c r="B12" s="48" t="s">
        <v>33</v>
      </c>
      <c r="C12" s="47">
        <v>12.6</v>
      </c>
      <c r="D12" s="47"/>
      <c r="E12" s="47">
        <v>12.4</v>
      </c>
      <c r="F12" s="47">
        <v>12</v>
      </c>
      <c r="G12" s="47">
        <v>11.9</v>
      </c>
      <c r="H12" s="47">
        <v>11.8</v>
      </c>
      <c r="I12" s="47">
        <v>11.7</v>
      </c>
      <c r="J12" s="150" t="s">
        <v>54</v>
      </c>
      <c r="L12" s="136"/>
      <c r="M12" s="136"/>
      <c r="N12" s="136"/>
      <c r="O12" s="136"/>
      <c r="P12" s="136"/>
      <c r="Q12" s="136"/>
      <c r="R12" s="136"/>
    </row>
    <row r="13" spans="1:18" ht="15.75" customHeight="1" x14ac:dyDescent="0.3">
      <c r="B13" s="48" t="s">
        <v>34</v>
      </c>
      <c r="C13" s="47">
        <v>5.4</v>
      </c>
      <c r="D13" s="47"/>
      <c r="E13" s="47">
        <v>5.8</v>
      </c>
      <c r="F13" s="47">
        <v>5.6</v>
      </c>
      <c r="G13" s="47">
        <v>5.6</v>
      </c>
      <c r="H13" s="47">
        <v>5.5</v>
      </c>
      <c r="I13" s="47">
        <v>5.5</v>
      </c>
      <c r="J13" s="150" t="s">
        <v>55</v>
      </c>
      <c r="L13" s="136"/>
      <c r="M13" s="136"/>
      <c r="N13" s="136"/>
      <c r="O13" s="136"/>
      <c r="P13" s="136"/>
      <c r="Q13" s="136"/>
      <c r="R13" s="136"/>
    </row>
    <row r="14" spans="1:18" ht="15.75" customHeight="1" x14ac:dyDescent="0.3">
      <c r="B14" s="46" t="s">
        <v>35</v>
      </c>
      <c r="C14" s="47">
        <v>0.4</v>
      </c>
      <c r="D14" s="47"/>
      <c r="E14" s="47">
        <v>1.2</v>
      </c>
      <c r="F14" s="47">
        <v>0.5</v>
      </c>
      <c r="G14" s="47">
        <v>0.4</v>
      </c>
      <c r="H14" s="47">
        <v>0.4</v>
      </c>
      <c r="I14" s="47">
        <v>0.4</v>
      </c>
      <c r="J14" s="48" t="s">
        <v>56</v>
      </c>
      <c r="L14" s="136"/>
      <c r="M14" s="136"/>
      <c r="N14" s="136"/>
      <c r="O14" s="136"/>
      <c r="P14" s="136"/>
      <c r="Q14" s="136"/>
      <c r="R14" s="136"/>
    </row>
    <row r="15" spans="1:18" ht="15.75" customHeight="1" x14ac:dyDescent="0.3">
      <c r="B15" s="43" t="s">
        <v>36</v>
      </c>
      <c r="C15" s="44">
        <v>45.6</v>
      </c>
      <c r="D15" s="45"/>
      <c r="E15" s="44">
        <v>44.9</v>
      </c>
      <c r="F15" s="44">
        <v>41.9</v>
      </c>
      <c r="G15" s="44">
        <v>41.4</v>
      </c>
      <c r="H15" s="44">
        <v>41.2</v>
      </c>
      <c r="I15" s="44">
        <v>41</v>
      </c>
      <c r="J15" s="149" t="s">
        <v>57</v>
      </c>
      <c r="L15" s="136"/>
      <c r="M15" s="136"/>
      <c r="N15" s="136"/>
      <c r="O15" s="136"/>
      <c r="P15" s="136"/>
      <c r="Q15" s="136"/>
      <c r="R15" s="136"/>
    </row>
    <row r="16" spans="1:18" ht="15.75" customHeight="1" x14ac:dyDescent="0.3">
      <c r="B16" s="46" t="s">
        <v>37</v>
      </c>
      <c r="C16" s="47">
        <v>41.5</v>
      </c>
      <c r="D16" s="47"/>
      <c r="E16" s="47">
        <v>41.1</v>
      </c>
      <c r="F16" s="47">
        <v>38.700000000000003</v>
      </c>
      <c r="G16" s="47">
        <v>38.200000000000003</v>
      </c>
      <c r="H16" s="47">
        <v>38</v>
      </c>
      <c r="I16" s="47">
        <v>37.799999999999997</v>
      </c>
      <c r="J16" s="48" t="s">
        <v>58</v>
      </c>
      <c r="L16" s="136"/>
      <c r="M16" s="136"/>
      <c r="N16" s="136"/>
      <c r="O16" s="136"/>
      <c r="P16" s="136"/>
      <c r="Q16" s="136"/>
      <c r="R16" s="136"/>
    </row>
    <row r="17" spans="2:18" ht="15.75" customHeight="1" x14ac:dyDescent="0.3">
      <c r="B17" s="48" t="s">
        <v>38</v>
      </c>
      <c r="C17" s="47">
        <v>5.6</v>
      </c>
      <c r="D17" s="47"/>
      <c r="E17" s="47">
        <v>5.6</v>
      </c>
      <c r="F17" s="47">
        <v>5.5</v>
      </c>
      <c r="G17" s="47">
        <v>5.4</v>
      </c>
      <c r="H17" s="47">
        <v>5.3</v>
      </c>
      <c r="I17" s="47">
        <v>5.2</v>
      </c>
      <c r="J17" s="150" t="s">
        <v>59</v>
      </c>
      <c r="L17" s="136"/>
      <c r="M17" s="136"/>
      <c r="N17" s="136"/>
      <c r="O17" s="136"/>
      <c r="P17" s="136"/>
      <c r="Q17" s="136"/>
      <c r="R17" s="136"/>
    </row>
    <row r="18" spans="2:18" ht="15.75" customHeight="1" x14ac:dyDescent="0.3">
      <c r="B18" s="48" t="s">
        <v>39</v>
      </c>
      <c r="C18" s="47">
        <v>11.7</v>
      </c>
      <c r="D18" s="47"/>
      <c r="E18" s="47">
        <v>11.6</v>
      </c>
      <c r="F18" s="47">
        <v>11.1</v>
      </c>
      <c r="G18" s="47">
        <v>11</v>
      </c>
      <c r="H18" s="47">
        <v>10.9</v>
      </c>
      <c r="I18" s="47">
        <v>10.8</v>
      </c>
      <c r="J18" s="150" t="s">
        <v>60</v>
      </c>
      <c r="L18" s="136"/>
      <c r="M18" s="136"/>
      <c r="N18" s="136"/>
      <c r="O18" s="136"/>
      <c r="P18" s="136"/>
      <c r="Q18" s="136"/>
      <c r="R18" s="136"/>
    </row>
    <row r="19" spans="2:18" ht="15.75" customHeight="1" x14ac:dyDescent="0.3">
      <c r="B19" s="48" t="s">
        <v>40</v>
      </c>
      <c r="C19" s="47">
        <v>19.8</v>
      </c>
      <c r="D19" s="47"/>
      <c r="E19" s="47">
        <v>19.7</v>
      </c>
      <c r="F19" s="47">
        <v>18.600000000000001</v>
      </c>
      <c r="G19" s="47">
        <v>18.399999999999999</v>
      </c>
      <c r="H19" s="47">
        <v>18.3</v>
      </c>
      <c r="I19" s="47">
        <v>18.3</v>
      </c>
      <c r="J19" s="150" t="s">
        <v>61</v>
      </c>
      <c r="L19" s="136"/>
      <c r="M19" s="136"/>
      <c r="N19" s="136"/>
      <c r="O19" s="136"/>
      <c r="P19" s="136"/>
      <c r="Q19" s="136"/>
      <c r="R19" s="136"/>
    </row>
    <row r="20" spans="2:18" ht="15.75" customHeight="1" x14ac:dyDescent="0.3">
      <c r="B20" s="48" t="s">
        <v>41</v>
      </c>
      <c r="C20" s="47">
        <v>4.3</v>
      </c>
      <c r="D20" s="47"/>
      <c r="E20" s="47">
        <v>4.2</v>
      </c>
      <c r="F20" s="47">
        <v>3.5</v>
      </c>
      <c r="G20" s="47">
        <v>3.5</v>
      </c>
      <c r="H20" s="47">
        <v>3.5</v>
      </c>
      <c r="I20" s="47">
        <v>3.5</v>
      </c>
      <c r="J20" s="150" t="s">
        <v>62</v>
      </c>
      <c r="L20" s="136"/>
      <c r="M20" s="136"/>
      <c r="N20" s="136"/>
      <c r="O20" s="136"/>
      <c r="P20" s="136"/>
      <c r="Q20" s="136"/>
      <c r="R20" s="136"/>
    </row>
    <row r="21" spans="2:18" ht="15.75" customHeight="1" x14ac:dyDescent="0.3">
      <c r="B21" s="46" t="s">
        <v>42</v>
      </c>
      <c r="C21" s="47">
        <v>4.0999999999999996</v>
      </c>
      <c r="D21" s="47"/>
      <c r="E21" s="47">
        <v>3.8</v>
      </c>
      <c r="F21" s="47">
        <v>3.2</v>
      </c>
      <c r="G21" s="47">
        <v>3.2</v>
      </c>
      <c r="H21" s="47">
        <v>3.2</v>
      </c>
      <c r="I21" s="47">
        <v>3.2</v>
      </c>
      <c r="J21" s="48" t="s">
        <v>63</v>
      </c>
      <c r="L21" s="136"/>
      <c r="M21" s="136"/>
      <c r="N21" s="136"/>
      <c r="O21" s="136"/>
      <c r="P21" s="136"/>
      <c r="Q21" s="136"/>
      <c r="R21" s="136"/>
    </row>
    <row r="22" spans="2:18" ht="15.75" customHeight="1" x14ac:dyDescent="0.3">
      <c r="B22" s="50" t="s">
        <v>43</v>
      </c>
      <c r="C22" s="44">
        <v>-2.8</v>
      </c>
      <c r="D22" s="45"/>
      <c r="E22" s="44">
        <v>-1.5</v>
      </c>
      <c r="F22" s="44">
        <v>0.4</v>
      </c>
      <c r="G22" s="44">
        <v>0.6</v>
      </c>
      <c r="H22" s="44">
        <v>0.7</v>
      </c>
      <c r="I22" s="44">
        <v>0.7</v>
      </c>
      <c r="J22" s="149" t="s">
        <v>64</v>
      </c>
      <c r="L22" s="136"/>
      <c r="M22" s="136"/>
      <c r="N22" s="136"/>
      <c r="O22" s="136"/>
      <c r="P22" s="136"/>
      <c r="Q22" s="136"/>
      <c r="R22" s="136"/>
    </row>
    <row r="23" spans="2:18" ht="15.75" customHeight="1" x14ac:dyDescent="0.3">
      <c r="B23" s="46" t="s">
        <v>44</v>
      </c>
      <c r="C23" s="47">
        <v>2.9</v>
      </c>
      <c r="D23" s="47"/>
      <c r="E23" s="47">
        <v>2.7</v>
      </c>
      <c r="F23" s="47">
        <v>2.5</v>
      </c>
      <c r="G23" s="47">
        <v>2.4</v>
      </c>
      <c r="H23" s="47">
        <v>2.2999999999999998</v>
      </c>
      <c r="I23" s="47">
        <v>2.2999999999999998</v>
      </c>
      <c r="J23" s="48" t="s">
        <v>65</v>
      </c>
      <c r="L23" s="136"/>
      <c r="M23" s="136"/>
      <c r="N23" s="136"/>
      <c r="O23" s="136"/>
      <c r="P23" s="136"/>
      <c r="Q23" s="136"/>
      <c r="R23" s="136"/>
    </row>
    <row r="24" spans="2:18" ht="15.75" customHeight="1" thickBot="1" x14ac:dyDescent="0.35">
      <c r="B24" s="43" t="s">
        <v>45</v>
      </c>
      <c r="C24" s="44">
        <v>48.4</v>
      </c>
      <c r="D24" s="45"/>
      <c r="E24" s="44">
        <v>47.6</v>
      </c>
      <c r="F24" s="44">
        <v>44.4</v>
      </c>
      <c r="G24" s="44">
        <v>43.8</v>
      </c>
      <c r="H24" s="44">
        <v>43.5</v>
      </c>
      <c r="I24" s="44">
        <v>43.3</v>
      </c>
      <c r="J24" s="149" t="s">
        <v>66</v>
      </c>
      <c r="L24" s="136"/>
      <c r="M24" s="136"/>
      <c r="N24" s="136"/>
      <c r="O24" s="136"/>
      <c r="P24" s="136"/>
      <c r="Q24" s="136"/>
      <c r="R24" s="136"/>
    </row>
    <row r="25" spans="2:18" ht="15.75" customHeight="1" thickTop="1" x14ac:dyDescent="0.3">
      <c r="B25" s="51" t="s">
        <v>46</v>
      </c>
      <c r="C25" s="52">
        <v>-5.7</v>
      </c>
      <c r="D25" s="53"/>
      <c r="E25" s="52">
        <v>-4.0999999999999996</v>
      </c>
      <c r="F25" s="52">
        <v>-2.1</v>
      </c>
      <c r="G25" s="52">
        <v>-1.8</v>
      </c>
      <c r="H25" s="52">
        <v>-1.6</v>
      </c>
      <c r="I25" s="52">
        <v>-1.5</v>
      </c>
      <c r="J25" s="152" t="s">
        <v>65</v>
      </c>
      <c r="L25" s="136"/>
      <c r="M25" s="136"/>
      <c r="N25" s="136"/>
      <c r="O25" s="136"/>
      <c r="P25" s="136"/>
      <c r="Q25" s="136"/>
      <c r="R25" s="136"/>
    </row>
    <row r="26" spans="2:18" ht="15.75" customHeight="1" x14ac:dyDescent="0.3">
      <c r="B26" s="8" t="s">
        <v>47</v>
      </c>
      <c r="C26" s="47">
        <v>-5.0999999999999996</v>
      </c>
      <c r="D26" s="47"/>
      <c r="E26" s="47">
        <v>-4.4000000000000004</v>
      </c>
      <c r="F26" s="47">
        <v>-2.1</v>
      </c>
      <c r="G26" s="47">
        <v>-1.8</v>
      </c>
      <c r="H26" s="47">
        <v>-1.6</v>
      </c>
      <c r="I26" s="47">
        <v>-1.5</v>
      </c>
      <c r="J26" s="46" t="s">
        <v>67</v>
      </c>
      <c r="L26" s="136"/>
      <c r="M26" s="136"/>
      <c r="N26" s="136"/>
      <c r="O26" s="136"/>
      <c r="P26" s="136"/>
      <c r="Q26" s="136"/>
      <c r="R26" s="136"/>
    </row>
    <row r="27" spans="2:18" ht="15.75" customHeight="1" x14ac:dyDescent="0.3">
      <c r="B27" s="54" t="s">
        <v>48</v>
      </c>
      <c r="C27" s="55">
        <v>133.6</v>
      </c>
      <c r="D27" s="45"/>
      <c r="E27" s="55">
        <v>131.5</v>
      </c>
      <c r="F27" s="55">
        <v>125.1</v>
      </c>
      <c r="G27" s="55">
        <v>121.7</v>
      </c>
      <c r="H27" s="55">
        <v>119.1</v>
      </c>
      <c r="I27" s="55">
        <v>117.1</v>
      </c>
      <c r="J27" s="153" t="s">
        <v>68</v>
      </c>
      <c r="L27" s="136"/>
      <c r="M27" s="136"/>
      <c r="N27" s="136"/>
      <c r="O27" s="136"/>
      <c r="P27" s="136"/>
      <c r="Q27" s="136"/>
      <c r="R27" s="136"/>
    </row>
    <row r="28" spans="2:18" ht="4.5" customHeight="1" x14ac:dyDescent="0.3">
      <c r="B28" s="37"/>
      <c r="C28" s="37"/>
      <c r="D28" s="37"/>
      <c r="E28" s="37"/>
      <c r="F28" s="37"/>
      <c r="G28" s="37"/>
      <c r="H28" s="37"/>
      <c r="I28" s="37"/>
      <c r="J28" s="37"/>
    </row>
    <row r="29" spans="2:18" ht="18" customHeight="1" x14ac:dyDescent="0.3">
      <c r="B29" s="515" t="s">
        <v>894</v>
      </c>
      <c r="C29" s="515"/>
      <c r="D29" s="515"/>
      <c r="E29" s="515"/>
      <c r="F29" s="515"/>
      <c r="G29" s="515"/>
      <c r="H29" s="515"/>
      <c r="I29" s="515"/>
      <c r="J29" s="515"/>
    </row>
    <row r="30" spans="2:18" x14ac:dyDescent="0.3">
      <c r="B30" s="516"/>
      <c r="C30" s="516"/>
      <c r="D30" s="516"/>
      <c r="E30" s="516"/>
      <c r="F30" s="516"/>
      <c r="G30" s="516"/>
      <c r="H30" s="516"/>
      <c r="I30" s="516"/>
      <c r="J30" s="516"/>
    </row>
    <row r="31" spans="2:18" x14ac:dyDescent="0.3">
      <c r="B31" s="516"/>
      <c r="C31" s="516"/>
      <c r="D31" s="516"/>
      <c r="E31" s="516"/>
      <c r="F31" s="516"/>
      <c r="G31" s="516"/>
      <c r="H31" s="516"/>
      <c r="I31" s="516"/>
      <c r="J31" s="516"/>
    </row>
    <row r="32" spans="2:18" x14ac:dyDescent="0.3">
      <c r="B32" s="514" t="s">
        <v>896</v>
      </c>
      <c r="C32" s="514"/>
      <c r="D32" s="514"/>
      <c r="E32" s="514"/>
      <c r="F32" s="514"/>
      <c r="G32" s="514"/>
      <c r="H32" s="514"/>
      <c r="I32" s="514"/>
      <c r="J32" s="514"/>
    </row>
    <row r="33" spans="2:10" x14ac:dyDescent="0.3">
      <c r="B33" s="514"/>
      <c r="C33" s="514"/>
      <c r="D33" s="514"/>
      <c r="E33" s="514"/>
      <c r="F33" s="514"/>
      <c r="G33" s="514"/>
      <c r="H33" s="514"/>
      <c r="I33" s="514"/>
      <c r="J33" s="514"/>
    </row>
    <row r="34" spans="2:10" x14ac:dyDescent="0.3">
      <c r="D34" s="157"/>
      <c r="E34" s="158"/>
    </row>
    <row r="35" spans="2:10" x14ac:dyDescent="0.3">
      <c r="D35" s="157"/>
      <c r="E35" s="158"/>
    </row>
    <row r="36" spans="2:10" x14ac:dyDescent="0.3">
      <c r="D36" s="157"/>
      <c r="E36" s="158"/>
    </row>
    <row r="37" spans="2:10" x14ac:dyDescent="0.3">
      <c r="D37" s="157"/>
      <c r="E37" s="158"/>
    </row>
    <row r="38" spans="2:10" x14ac:dyDescent="0.3">
      <c r="D38" s="157"/>
      <c r="E38" s="158"/>
    </row>
    <row r="39" spans="2:10" x14ac:dyDescent="0.3">
      <c r="D39" s="157"/>
      <c r="E39" s="158"/>
    </row>
    <row r="40" spans="2:10" x14ac:dyDescent="0.3">
      <c r="D40" s="157"/>
      <c r="E40" s="158"/>
    </row>
    <row r="41" spans="2:10" x14ac:dyDescent="0.3">
      <c r="D41" s="157"/>
      <c r="E41" s="158"/>
    </row>
    <row r="42" spans="2:10" x14ac:dyDescent="0.3">
      <c r="D42" s="157"/>
      <c r="E42" s="158"/>
    </row>
    <row r="43" spans="2:10" x14ac:dyDescent="0.3">
      <c r="D43" s="157"/>
      <c r="E43" s="158"/>
    </row>
    <row r="44" spans="2:10" x14ac:dyDescent="0.3">
      <c r="D44" s="157"/>
      <c r="E44" s="158"/>
    </row>
    <row r="45" spans="2:10" x14ac:dyDescent="0.3">
      <c r="D45" s="157"/>
      <c r="E45" s="158"/>
    </row>
    <row r="46" spans="2:10" x14ac:dyDescent="0.3">
      <c r="D46" s="157"/>
      <c r="E46" s="158"/>
    </row>
    <row r="47" spans="2:10" x14ac:dyDescent="0.3">
      <c r="D47" s="157"/>
      <c r="E47" s="158"/>
    </row>
    <row r="48" spans="2:10" x14ac:dyDescent="0.3">
      <c r="D48" s="157"/>
      <c r="E48" s="158"/>
    </row>
    <row r="49" spans="4:5" x14ac:dyDescent="0.3">
      <c r="D49" s="157"/>
      <c r="E49" s="158"/>
    </row>
    <row r="50" spans="4:5" x14ac:dyDescent="0.3">
      <c r="D50" s="157"/>
      <c r="E50" s="158"/>
    </row>
    <row r="51" spans="4:5" x14ac:dyDescent="0.3">
      <c r="D51" s="157"/>
      <c r="E51" s="158"/>
    </row>
    <row r="52" spans="4:5" x14ac:dyDescent="0.3">
      <c r="D52" s="157"/>
      <c r="E52" s="158"/>
    </row>
    <row r="53" spans="4:5" x14ac:dyDescent="0.3">
      <c r="D53" s="157"/>
      <c r="E53" s="158"/>
    </row>
  </sheetData>
  <mergeCells count="6">
    <mergeCell ref="B32:J33"/>
    <mergeCell ref="B29:J31"/>
    <mergeCell ref="B2:J2"/>
    <mergeCell ref="B3:J3"/>
    <mergeCell ref="C5:C6"/>
    <mergeCell ref="E5:I5"/>
  </mergeCells>
  <hyperlinks>
    <hyperlink ref="A1" location="Índice!A1" display="Índice" xr:uid="{31D19A61-6DC2-43A8-824A-250E4905D72D}"/>
  </hyperlinks>
  <printOptions horizontalCentered="1"/>
  <pageMargins left="0.23622047244094491" right="0.23622047244094491" top="4.807692307692308E-3" bottom="0.74803149606299213" header="0.31496062992125984" footer="0.31496062992125984"/>
  <pageSetup paperSize="9" scale="45" orientation="landscape" r:id="rId1"/>
  <headerFooter scaleWithDoc="0"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0F5BB-2946-4C78-99E3-7738F42EAC3F}">
  <sheetPr codeName="Folha32">
    <pageSetUpPr fitToPage="1"/>
  </sheetPr>
  <dimension ref="A1:I102"/>
  <sheetViews>
    <sheetView showGridLines="0" zoomScale="90" zoomScaleNormal="90" workbookViewId="0">
      <pane xSplit="2" ySplit="9" topLeftCell="C13" activePane="bottomRight" state="frozen"/>
      <selection activeCell="C37" sqref="C37"/>
      <selection pane="topRight" activeCell="C37" sqref="C37"/>
      <selection pane="bottomLeft" activeCell="C37" sqref="C37"/>
      <selection pane="bottomRight"/>
    </sheetView>
  </sheetViews>
  <sheetFormatPr defaultColWidth="9.453125" defaultRowHeight="12.5" x14ac:dyDescent="0.25"/>
  <cols>
    <col min="1" max="1" width="9.1796875" style="300" customWidth="1"/>
    <col min="2" max="2" width="77.54296875" style="300" customWidth="1"/>
    <col min="3" max="5" width="14.54296875" style="300" customWidth="1"/>
    <col min="6" max="6" width="79" style="300" customWidth="1"/>
    <col min="7" max="16384" width="9.453125" style="300"/>
  </cols>
  <sheetData>
    <row r="1" spans="1:9" x14ac:dyDescent="0.25">
      <c r="A1" s="16" t="s">
        <v>4</v>
      </c>
    </row>
    <row r="2" spans="1:9" ht="13" x14ac:dyDescent="0.3">
      <c r="B2" s="524" t="str">
        <f>+Índice!B40</f>
        <v>Quadro 7 - Principais medidas de política orçamental consideradas na projeção do CFP</v>
      </c>
      <c r="C2" s="524"/>
      <c r="D2" s="524"/>
      <c r="E2" s="524"/>
      <c r="F2" s="524"/>
    </row>
    <row r="3" spans="1:9" ht="13" x14ac:dyDescent="0.3">
      <c r="B3" s="524" t="str">
        <f>+Índice!C40</f>
        <v>Table 7 - Main fiscal policy measures considered in the CFP projection</v>
      </c>
      <c r="C3" s="524"/>
      <c r="D3" s="524"/>
      <c r="E3" s="524"/>
      <c r="F3" s="524"/>
    </row>
    <row r="4" spans="1:9" ht="17.25" customHeight="1" thickBot="1" x14ac:dyDescent="0.4">
      <c r="B4" s="1" t="s">
        <v>5</v>
      </c>
      <c r="C4" s="307"/>
      <c r="D4" s="307"/>
      <c r="E4" s="307"/>
    </row>
    <row r="5" spans="1:9" ht="15" customHeight="1" x14ac:dyDescent="0.25">
      <c r="B5" s="525" t="s">
        <v>320</v>
      </c>
      <c r="C5" s="527">
        <v>2021</v>
      </c>
      <c r="D5" s="527"/>
      <c r="E5" s="527"/>
      <c r="F5" s="525" t="s">
        <v>321</v>
      </c>
    </row>
    <row r="6" spans="1:9" ht="27" customHeight="1" x14ac:dyDescent="0.25">
      <c r="B6" s="526"/>
      <c r="C6" s="528" t="s">
        <v>384</v>
      </c>
      <c r="D6" s="528" t="s">
        <v>725</v>
      </c>
      <c r="E6" s="528" t="s">
        <v>308</v>
      </c>
      <c r="F6" s="526"/>
    </row>
    <row r="7" spans="1:9" ht="27" customHeight="1" x14ac:dyDescent="0.25">
      <c r="B7" s="526"/>
      <c r="C7" s="529"/>
      <c r="D7" s="529"/>
      <c r="E7" s="529"/>
      <c r="F7" s="526"/>
    </row>
    <row r="8" spans="1:9" ht="21" customHeight="1" x14ac:dyDescent="0.25">
      <c r="B8" s="526"/>
      <c r="C8" s="526" t="s">
        <v>830</v>
      </c>
      <c r="D8" s="526" t="s">
        <v>726</v>
      </c>
      <c r="E8" s="526" t="s">
        <v>308</v>
      </c>
      <c r="F8" s="526"/>
    </row>
    <row r="9" spans="1:9" ht="23.25" customHeight="1" x14ac:dyDescent="0.25">
      <c r="B9" s="526"/>
      <c r="C9" s="526"/>
      <c r="D9" s="526"/>
      <c r="E9" s="526"/>
      <c r="F9" s="526"/>
    </row>
    <row r="10" spans="1:9" ht="14.15" customHeight="1" x14ac:dyDescent="0.25">
      <c r="B10" s="414" t="s">
        <v>16</v>
      </c>
      <c r="C10" s="315">
        <v>-332</v>
      </c>
      <c r="D10" s="315">
        <v>1494</v>
      </c>
      <c r="E10" s="315">
        <v>1162</v>
      </c>
      <c r="F10" s="414" t="s">
        <v>17</v>
      </c>
      <c r="G10" s="307"/>
      <c r="H10" s="307"/>
      <c r="I10" s="307"/>
    </row>
    <row r="11" spans="1:9" ht="14.15" customHeight="1" x14ac:dyDescent="0.25">
      <c r="B11" s="415" t="s">
        <v>727</v>
      </c>
      <c r="C11" s="301">
        <v>-262</v>
      </c>
      <c r="D11" s="301">
        <v>-16</v>
      </c>
      <c r="E11" s="301">
        <v>-278</v>
      </c>
      <c r="F11" s="415" t="s">
        <v>728</v>
      </c>
      <c r="G11" s="307"/>
      <c r="H11" s="307"/>
      <c r="I11" s="307"/>
    </row>
    <row r="12" spans="1:9" ht="14.15" customHeight="1" x14ac:dyDescent="0.25">
      <c r="B12" s="416" t="s">
        <v>31</v>
      </c>
      <c r="C12" s="301">
        <v>-408</v>
      </c>
      <c r="D12" s="301">
        <v>183</v>
      </c>
      <c r="E12" s="301">
        <v>-226</v>
      </c>
      <c r="F12" s="416" t="s">
        <v>52</v>
      </c>
      <c r="G12" s="307"/>
      <c r="H12" s="307"/>
      <c r="I12" s="307"/>
    </row>
    <row r="13" spans="1:9" ht="14.15" customHeight="1" x14ac:dyDescent="0.25">
      <c r="B13" s="308" t="s">
        <v>386</v>
      </c>
      <c r="C13" s="303"/>
      <c r="D13" s="303">
        <v>-150</v>
      </c>
      <c r="E13" s="303">
        <v>-150</v>
      </c>
      <c r="F13" s="308" t="s">
        <v>387</v>
      </c>
      <c r="G13" s="307"/>
      <c r="H13" s="307"/>
      <c r="I13" s="307"/>
    </row>
    <row r="14" spans="1:9" s="417" customFormat="1" ht="14.15" customHeight="1" x14ac:dyDescent="0.25">
      <c r="B14" s="308" t="s">
        <v>729</v>
      </c>
      <c r="C14" s="418"/>
      <c r="D14" s="303">
        <v>5</v>
      </c>
      <c r="E14" s="303">
        <v>5</v>
      </c>
      <c r="F14" s="308" t="s">
        <v>730</v>
      </c>
      <c r="G14" s="307"/>
      <c r="H14" s="307"/>
      <c r="I14" s="307"/>
    </row>
    <row r="15" spans="1:9" ht="14.15" customHeight="1" x14ac:dyDescent="0.25">
      <c r="B15" s="308" t="s">
        <v>731</v>
      </c>
      <c r="C15" s="301"/>
      <c r="D15" s="303">
        <v>-23</v>
      </c>
      <c r="E15" s="303">
        <v>-23</v>
      </c>
      <c r="F15" s="308" t="s">
        <v>732</v>
      </c>
      <c r="G15" s="307"/>
      <c r="H15" s="307"/>
      <c r="I15" s="307"/>
    </row>
    <row r="16" spans="1:9" ht="14.15" customHeight="1" x14ac:dyDescent="0.25">
      <c r="B16" s="308" t="s">
        <v>733</v>
      </c>
      <c r="C16" s="303">
        <v>-178</v>
      </c>
      <c r="D16" s="303">
        <v>179</v>
      </c>
      <c r="E16" s="303">
        <v>1</v>
      </c>
      <c r="F16" s="308" t="s">
        <v>388</v>
      </c>
      <c r="G16" s="307"/>
      <c r="H16" s="307"/>
      <c r="I16" s="307"/>
    </row>
    <row r="17" spans="2:9" ht="14.15" customHeight="1" x14ac:dyDescent="0.25">
      <c r="B17" s="308" t="s">
        <v>734</v>
      </c>
      <c r="C17" s="303">
        <v>-33</v>
      </c>
      <c r="D17" s="303">
        <v>33</v>
      </c>
      <c r="E17" s="303">
        <v>0</v>
      </c>
      <c r="F17" s="308" t="s">
        <v>735</v>
      </c>
      <c r="G17" s="307"/>
      <c r="H17" s="307"/>
      <c r="I17" s="307"/>
    </row>
    <row r="18" spans="2:9" ht="14.15" customHeight="1" x14ac:dyDescent="0.25">
      <c r="B18" s="308" t="s">
        <v>736</v>
      </c>
      <c r="C18" s="303">
        <v>-183</v>
      </c>
      <c r="D18" s="303">
        <v>125</v>
      </c>
      <c r="E18" s="303">
        <v>-58</v>
      </c>
      <c r="F18" s="308" t="s">
        <v>389</v>
      </c>
      <c r="G18" s="307"/>
      <c r="H18" s="307"/>
      <c r="I18" s="307"/>
    </row>
    <row r="19" spans="2:9" ht="14.15" customHeight="1" x14ac:dyDescent="0.25">
      <c r="B19" s="308" t="s">
        <v>737</v>
      </c>
      <c r="C19" s="303">
        <v>-15</v>
      </c>
      <c r="D19" s="303">
        <v>14</v>
      </c>
      <c r="E19" s="303">
        <v>-1</v>
      </c>
      <c r="F19" s="308" t="s">
        <v>390</v>
      </c>
      <c r="G19" s="307"/>
      <c r="H19" s="307"/>
      <c r="I19" s="307"/>
    </row>
    <row r="20" spans="2:9" x14ac:dyDescent="0.25">
      <c r="B20" s="416" t="s">
        <v>32</v>
      </c>
      <c r="C20" s="301">
        <v>11</v>
      </c>
      <c r="D20" s="301">
        <v>-185</v>
      </c>
      <c r="E20" s="301">
        <v>-174</v>
      </c>
      <c r="F20" s="416" t="s">
        <v>53</v>
      </c>
      <c r="G20" s="307"/>
      <c r="H20" s="307"/>
      <c r="I20" s="307"/>
    </row>
    <row r="21" spans="2:9" x14ac:dyDescent="0.25">
      <c r="B21" s="308" t="s">
        <v>738</v>
      </c>
      <c r="C21" s="303">
        <v>28</v>
      </c>
      <c r="D21" s="301"/>
      <c r="E21" s="303">
        <v>28</v>
      </c>
      <c r="F21" s="308" t="s">
        <v>739</v>
      </c>
      <c r="G21" s="307"/>
      <c r="H21" s="307"/>
      <c r="I21" s="307"/>
    </row>
    <row r="22" spans="2:9" x14ac:dyDescent="0.25">
      <c r="B22" s="308" t="s">
        <v>740</v>
      </c>
      <c r="C22" s="303">
        <v>12</v>
      </c>
      <c r="D22" s="301"/>
      <c r="E22" s="303">
        <v>12</v>
      </c>
      <c r="F22" s="308" t="s">
        <v>741</v>
      </c>
      <c r="G22" s="307"/>
      <c r="H22" s="307"/>
      <c r="I22" s="307"/>
    </row>
    <row r="23" spans="2:9" s="417" customFormat="1" x14ac:dyDescent="0.25">
      <c r="B23" s="308" t="s">
        <v>742</v>
      </c>
      <c r="C23" s="303">
        <v>9</v>
      </c>
      <c r="D23" s="301"/>
      <c r="E23" s="303">
        <v>9</v>
      </c>
      <c r="F23" s="308" t="s">
        <v>743</v>
      </c>
      <c r="G23" s="307"/>
      <c r="H23" s="307"/>
      <c r="I23" s="307"/>
    </row>
    <row r="24" spans="2:9" s="417" customFormat="1" x14ac:dyDescent="0.25">
      <c r="B24" s="308" t="s">
        <v>744</v>
      </c>
      <c r="C24" s="303">
        <v>1</v>
      </c>
      <c r="D24" s="301"/>
      <c r="E24" s="303">
        <v>1</v>
      </c>
      <c r="F24" s="308" t="s">
        <v>745</v>
      </c>
      <c r="G24" s="307"/>
      <c r="H24" s="307"/>
      <c r="I24" s="307"/>
    </row>
    <row r="25" spans="2:9" s="417" customFormat="1" x14ac:dyDescent="0.25">
      <c r="B25" s="308" t="s">
        <v>746</v>
      </c>
      <c r="C25" s="303"/>
      <c r="D25" s="303">
        <v>-200</v>
      </c>
      <c r="E25" s="303">
        <v>-200</v>
      </c>
      <c r="F25" s="308" t="s">
        <v>747</v>
      </c>
      <c r="G25" s="307"/>
      <c r="H25" s="307"/>
      <c r="I25" s="307"/>
    </row>
    <row r="26" spans="2:9" x14ac:dyDescent="0.25">
      <c r="B26" s="308" t="s">
        <v>391</v>
      </c>
      <c r="C26" s="303">
        <v>-16</v>
      </c>
      <c r="D26" s="301"/>
      <c r="E26" s="303">
        <v>-16</v>
      </c>
      <c r="F26" s="308" t="s">
        <v>392</v>
      </c>
      <c r="G26" s="307"/>
      <c r="H26" s="307"/>
      <c r="I26" s="307"/>
    </row>
    <row r="27" spans="2:9" x14ac:dyDescent="0.25">
      <c r="B27" s="308" t="s">
        <v>748</v>
      </c>
      <c r="C27" s="303">
        <v>-24</v>
      </c>
      <c r="D27" s="301"/>
      <c r="E27" s="303">
        <v>-24</v>
      </c>
      <c r="F27" s="308" t="s">
        <v>749</v>
      </c>
      <c r="G27" s="307"/>
      <c r="H27" s="307"/>
      <c r="I27" s="307"/>
    </row>
    <row r="28" spans="2:9" x14ac:dyDescent="0.25">
      <c r="B28" s="308" t="s">
        <v>750</v>
      </c>
      <c r="C28" s="305"/>
      <c r="D28" s="303">
        <v>26</v>
      </c>
      <c r="E28" s="303">
        <v>26</v>
      </c>
      <c r="F28" s="308" t="s">
        <v>751</v>
      </c>
      <c r="G28" s="307"/>
      <c r="H28" s="307"/>
      <c r="I28" s="307"/>
    </row>
    <row r="29" spans="2:9" s="417" customFormat="1" x14ac:dyDescent="0.25">
      <c r="B29" s="308" t="s">
        <v>752</v>
      </c>
      <c r="C29" s="303"/>
      <c r="D29" s="303">
        <v>-10</v>
      </c>
      <c r="E29" s="303">
        <v>-10</v>
      </c>
      <c r="F29" s="308" t="s">
        <v>753</v>
      </c>
      <c r="G29" s="307"/>
      <c r="H29" s="307"/>
      <c r="I29" s="307"/>
    </row>
    <row r="30" spans="2:9" ht="14.15" customHeight="1" x14ac:dyDescent="0.25">
      <c r="B30" s="416" t="s">
        <v>378</v>
      </c>
      <c r="C30" s="301">
        <v>136</v>
      </c>
      <c r="D30" s="301">
        <v>-14</v>
      </c>
      <c r="E30" s="301">
        <v>122</v>
      </c>
      <c r="F30" s="416" t="s">
        <v>54</v>
      </c>
      <c r="G30" s="307"/>
      <c r="H30" s="307"/>
      <c r="I30" s="307"/>
    </row>
    <row r="31" spans="2:9" ht="14.15" customHeight="1" x14ac:dyDescent="0.25">
      <c r="B31" s="312" t="s">
        <v>393</v>
      </c>
      <c r="C31" s="301">
        <v>90</v>
      </c>
      <c r="D31" s="301">
        <v>-22</v>
      </c>
      <c r="E31" s="301">
        <v>67</v>
      </c>
      <c r="F31" s="312" t="s">
        <v>425</v>
      </c>
      <c r="G31" s="307"/>
      <c r="H31" s="307"/>
      <c r="I31" s="307"/>
    </row>
    <row r="32" spans="2:9" s="417" customFormat="1" ht="14.15" customHeight="1" x14ac:dyDescent="0.25">
      <c r="B32" s="313" t="s">
        <v>754</v>
      </c>
      <c r="C32" s="303"/>
      <c r="D32" s="303">
        <v>65</v>
      </c>
      <c r="E32" s="303">
        <v>65</v>
      </c>
      <c r="F32" s="313" t="s">
        <v>755</v>
      </c>
      <c r="G32" s="307"/>
      <c r="H32" s="307"/>
      <c r="I32" s="307"/>
    </row>
    <row r="33" spans="2:9" ht="14.15" customHeight="1" x14ac:dyDescent="0.25">
      <c r="B33" s="313" t="s">
        <v>756</v>
      </c>
      <c r="C33" s="303">
        <v>46</v>
      </c>
      <c r="D33" s="303"/>
      <c r="E33" s="303">
        <v>46</v>
      </c>
      <c r="F33" s="313" t="s">
        <v>757</v>
      </c>
      <c r="G33" s="307"/>
      <c r="H33" s="307"/>
      <c r="I33" s="307"/>
    </row>
    <row r="34" spans="2:9" ht="14.15" customHeight="1" x14ac:dyDescent="0.25">
      <c r="B34" s="313" t="s">
        <v>758</v>
      </c>
      <c r="C34" s="303">
        <v>18</v>
      </c>
      <c r="D34" s="303"/>
      <c r="E34" s="303">
        <v>18</v>
      </c>
      <c r="F34" s="313" t="s">
        <v>759</v>
      </c>
      <c r="G34" s="307"/>
      <c r="H34" s="307"/>
      <c r="I34" s="307"/>
    </row>
    <row r="35" spans="2:9" ht="14.15" customHeight="1" x14ac:dyDescent="0.25">
      <c r="B35" s="313" t="s">
        <v>760</v>
      </c>
      <c r="C35" s="303">
        <v>24</v>
      </c>
      <c r="D35" s="303"/>
      <c r="E35" s="303">
        <v>24</v>
      </c>
      <c r="F35" s="313" t="s">
        <v>761</v>
      </c>
      <c r="G35" s="307"/>
      <c r="H35" s="307"/>
      <c r="I35" s="307"/>
    </row>
    <row r="36" spans="2:9" ht="14.15" customHeight="1" x14ac:dyDescent="0.25">
      <c r="B36" s="313" t="s">
        <v>762</v>
      </c>
      <c r="C36" s="303">
        <v>2</v>
      </c>
      <c r="D36" s="303"/>
      <c r="E36" s="303">
        <v>2</v>
      </c>
      <c r="F36" s="313" t="s">
        <v>763</v>
      </c>
      <c r="G36" s="307"/>
      <c r="H36" s="307"/>
      <c r="I36" s="307"/>
    </row>
    <row r="37" spans="2:9" x14ac:dyDescent="0.25">
      <c r="B37" s="313" t="s">
        <v>764</v>
      </c>
      <c r="C37" s="303"/>
      <c r="D37" s="303">
        <v>-16</v>
      </c>
      <c r="E37" s="303">
        <v>-16</v>
      </c>
      <c r="F37" s="313" t="s">
        <v>765</v>
      </c>
      <c r="G37" s="307"/>
      <c r="H37" s="307"/>
      <c r="I37" s="307"/>
    </row>
    <row r="38" spans="2:9" ht="14.15" customHeight="1" x14ac:dyDescent="0.25">
      <c r="B38" s="313" t="s">
        <v>766</v>
      </c>
      <c r="C38" s="303"/>
      <c r="D38" s="303">
        <v>-71</v>
      </c>
      <c r="E38" s="303">
        <v>-71</v>
      </c>
      <c r="F38" s="313" t="s">
        <v>767</v>
      </c>
      <c r="G38" s="307"/>
      <c r="H38" s="307"/>
      <c r="I38" s="307"/>
    </row>
    <row r="39" spans="2:9" x14ac:dyDescent="0.25">
      <c r="B39" s="312" t="s">
        <v>394</v>
      </c>
      <c r="C39" s="301">
        <v>46</v>
      </c>
      <c r="D39" s="301">
        <v>8</v>
      </c>
      <c r="E39" s="301">
        <v>54</v>
      </c>
      <c r="F39" s="312" t="s">
        <v>395</v>
      </c>
      <c r="G39" s="307"/>
      <c r="H39" s="307"/>
      <c r="I39" s="307"/>
    </row>
    <row r="40" spans="2:9" x14ac:dyDescent="0.25">
      <c r="B40" s="313" t="s">
        <v>768</v>
      </c>
      <c r="C40" s="306">
        <v>31</v>
      </c>
      <c r="D40" s="306"/>
      <c r="E40" s="306">
        <v>31</v>
      </c>
      <c r="F40" s="313" t="s">
        <v>757</v>
      </c>
      <c r="G40" s="307"/>
      <c r="H40" s="307"/>
      <c r="I40" s="307"/>
    </row>
    <row r="41" spans="2:9" x14ac:dyDescent="0.25">
      <c r="B41" s="313" t="s">
        <v>769</v>
      </c>
      <c r="C41" s="306">
        <v>14</v>
      </c>
      <c r="D41" s="306"/>
      <c r="E41" s="306">
        <v>14</v>
      </c>
      <c r="F41" s="313" t="s">
        <v>759</v>
      </c>
      <c r="G41" s="307"/>
      <c r="H41" s="307"/>
      <c r="I41" s="307"/>
    </row>
    <row r="42" spans="2:9" s="417" customFormat="1" x14ac:dyDescent="0.25">
      <c r="B42" s="313" t="s">
        <v>762</v>
      </c>
      <c r="C42" s="306">
        <v>2</v>
      </c>
      <c r="D42" s="303"/>
      <c r="E42" s="303">
        <v>2</v>
      </c>
      <c r="F42" s="313" t="s">
        <v>763</v>
      </c>
      <c r="G42" s="307"/>
      <c r="H42" s="307"/>
      <c r="I42" s="307"/>
    </row>
    <row r="43" spans="2:9" s="417" customFormat="1" x14ac:dyDescent="0.25">
      <c r="B43" s="313" t="s">
        <v>770</v>
      </c>
      <c r="C43" s="306"/>
      <c r="D43" s="303">
        <v>8</v>
      </c>
      <c r="E43" s="303">
        <v>8</v>
      </c>
      <c r="F43" s="313" t="s">
        <v>771</v>
      </c>
      <c r="G43" s="307"/>
      <c r="H43" s="307"/>
      <c r="I43" s="307"/>
    </row>
    <row r="44" spans="2:9" x14ac:dyDescent="0.25">
      <c r="B44" s="415" t="s">
        <v>396</v>
      </c>
      <c r="C44" s="301">
        <v>-71</v>
      </c>
      <c r="D44" s="301">
        <v>1510</v>
      </c>
      <c r="E44" s="301">
        <v>1440</v>
      </c>
      <c r="F44" s="415" t="s">
        <v>397</v>
      </c>
      <c r="G44" s="307"/>
      <c r="H44" s="307"/>
      <c r="I44" s="307"/>
    </row>
    <row r="45" spans="2:9" x14ac:dyDescent="0.25">
      <c r="B45" s="416" t="s">
        <v>398</v>
      </c>
      <c r="C45" s="304">
        <v>-71</v>
      </c>
      <c r="D45" s="304">
        <v>-10</v>
      </c>
      <c r="E45" s="304">
        <v>-81</v>
      </c>
      <c r="F45" s="416" t="s">
        <v>399</v>
      </c>
      <c r="G45" s="307"/>
      <c r="H45" s="307"/>
      <c r="I45" s="307"/>
    </row>
    <row r="46" spans="2:9" x14ac:dyDescent="0.25">
      <c r="B46" s="308" t="s">
        <v>400</v>
      </c>
      <c r="C46" s="303">
        <v>-23</v>
      </c>
      <c r="D46" s="301"/>
      <c r="E46" s="303">
        <v>-23</v>
      </c>
      <c r="F46" s="308" t="s">
        <v>401</v>
      </c>
      <c r="G46" s="307"/>
      <c r="H46" s="307"/>
      <c r="I46" s="307"/>
    </row>
    <row r="47" spans="2:9" x14ac:dyDescent="0.25">
      <c r="B47" s="308" t="s">
        <v>772</v>
      </c>
      <c r="C47" s="303">
        <v>-47</v>
      </c>
      <c r="D47" s="301"/>
      <c r="E47" s="303">
        <v>-47</v>
      </c>
      <c r="F47" s="308" t="s">
        <v>424</v>
      </c>
      <c r="G47" s="307"/>
      <c r="H47" s="307"/>
      <c r="I47" s="307"/>
    </row>
    <row r="48" spans="2:9" s="417" customFormat="1" x14ac:dyDescent="0.25">
      <c r="B48" s="308" t="s">
        <v>773</v>
      </c>
      <c r="C48" s="303"/>
      <c r="D48" s="303">
        <v>-10</v>
      </c>
      <c r="E48" s="303">
        <v>-10</v>
      </c>
      <c r="F48" s="308" t="s">
        <v>774</v>
      </c>
      <c r="G48" s="307"/>
      <c r="H48" s="307"/>
      <c r="I48" s="307"/>
    </row>
    <row r="49" spans="2:9" x14ac:dyDescent="0.25">
      <c r="B49" s="416" t="s">
        <v>402</v>
      </c>
      <c r="C49" s="301"/>
      <c r="D49" s="301">
        <v>1020</v>
      </c>
      <c r="E49" s="301">
        <v>1020</v>
      </c>
      <c r="F49" s="416" t="s">
        <v>403</v>
      </c>
      <c r="G49" s="307"/>
      <c r="H49" s="307"/>
      <c r="I49" s="307"/>
    </row>
    <row r="50" spans="2:9" x14ac:dyDescent="0.25">
      <c r="B50" s="308" t="s">
        <v>775</v>
      </c>
      <c r="C50" s="301"/>
      <c r="D50" s="303">
        <v>1020</v>
      </c>
      <c r="E50" s="303">
        <v>1020</v>
      </c>
      <c r="F50" s="308" t="s">
        <v>776</v>
      </c>
      <c r="G50" s="307"/>
      <c r="H50" s="307"/>
      <c r="I50" s="307"/>
    </row>
    <row r="51" spans="2:9" ht="14.15" customHeight="1" x14ac:dyDescent="0.25">
      <c r="B51" s="416" t="s">
        <v>404</v>
      </c>
      <c r="C51" s="301"/>
      <c r="D51" s="301">
        <v>500</v>
      </c>
      <c r="E51" s="301">
        <v>500</v>
      </c>
      <c r="F51" s="416" t="s">
        <v>405</v>
      </c>
      <c r="G51" s="307"/>
      <c r="H51" s="307"/>
      <c r="I51" s="307"/>
    </row>
    <row r="52" spans="2:9" ht="14.15" customHeight="1" x14ac:dyDescent="0.25">
      <c r="B52" s="308" t="s">
        <v>777</v>
      </c>
      <c r="C52" s="303"/>
      <c r="D52" s="303">
        <v>500</v>
      </c>
      <c r="E52" s="303">
        <v>500</v>
      </c>
      <c r="F52" s="308" t="s">
        <v>778</v>
      </c>
      <c r="G52" s="307"/>
      <c r="H52" s="307"/>
      <c r="I52" s="307"/>
    </row>
    <row r="53" spans="2:9" ht="14.15" customHeight="1" x14ac:dyDescent="0.25">
      <c r="B53" s="414" t="s">
        <v>20</v>
      </c>
      <c r="C53" s="315">
        <v>1448</v>
      </c>
      <c r="D53" s="315">
        <v>3855</v>
      </c>
      <c r="E53" s="315">
        <v>5302</v>
      </c>
      <c r="F53" s="414" t="s">
        <v>21</v>
      </c>
      <c r="G53" s="307"/>
      <c r="H53" s="307"/>
      <c r="I53" s="307"/>
    </row>
    <row r="54" spans="2:9" ht="14.15" customHeight="1" x14ac:dyDescent="0.25">
      <c r="B54" s="415" t="s">
        <v>779</v>
      </c>
      <c r="C54" s="301">
        <v>1609</v>
      </c>
      <c r="D54" s="301">
        <v>3855</v>
      </c>
      <c r="E54" s="301">
        <v>5463</v>
      </c>
      <c r="F54" s="415" t="s">
        <v>406</v>
      </c>
      <c r="G54" s="307"/>
      <c r="H54" s="307"/>
      <c r="I54" s="307"/>
    </row>
    <row r="55" spans="2:9" ht="14.15" customHeight="1" x14ac:dyDescent="0.25">
      <c r="B55" s="419" t="s">
        <v>780</v>
      </c>
      <c r="C55" s="301">
        <v>917</v>
      </c>
      <c r="D55" s="301">
        <v>3063</v>
      </c>
      <c r="E55" s="301">
        <v>3980</v>
      </c>
      <c r="F55" s="419" t="s">
        <v>58</v>
      </c>
      <c r="G55" s="307"/>
      <c r="H55" s="307"/>
      <c r="I55" s="307"/>
    </row>
    <row r="56" spans="2:9" ht="14.15" customHeight="1" x14ac:dyDescent="0.25">
      <c r="B56" s="416" t="s">
        <v>379</v>
      </c>
      <c r="C56" s="301">
        <v>307</v>
      </c>
      <c r="D56" s="301">
        <v>332</v>
      </c>
      <c r="E56" s="301">
        <v>639</v>
      </c>
      <c r="F56" s="416" t="s">
        <v>59</v>
      </c>
      <c r="G56" s="307"/>
      <c r="H56" s="307"/>
      <c r="I56" s="307"/>
    </row>
    <row r="57" spans="2:9" ht="14.15" customHeight="1" x14ac:dyDescent="0.25">
      <c r="B57" s="308" t="s">
        <v>407</v>
      </c>
      <c r="C57" s="310">
        <v>-13</v>
      </c>
      <c r="D57" s="310"/>
      <c r="E57" s="310">
        <v>-13</v>
      </c>
      <c r="F57" s="308" t="s">
        <v>408</v>
      </c>
      <c r="G57" s="307"/>
      <c r="H57" s="307"/>
      <c r="I57" s="307"/>
    </row>
    <row r="58" spans="2:9" ht="14.15" customHeight="1" x14ac:dyDescent="0.25">
      <c r="B58" s="308" t="s">
        <v>410</v>
      </c>
      <c r="C58" s="311">
        <v>320</v>
      </c>
      <c r="D58" s="311"/>
      <c r="E58" s="311">
        <v>320</v>
      </c>
      <c r="F58" s="308" t="s">
        <v>410</v>
      </c>
      <c r="G58" s="307"/>
      <c r="H58" s="307"/>
      <c r="I58" s="307"/>
    </row>
    <row r="59" spans="2:9" ht="14.15" customHeight="1" x14ac:dyDescent="0.25">
      <c r="B59" s="308" t="s">
        <v>781</v>
      </c>
      <c r="C59" s="310"/>
      <c r="D59" s="310">
        <v>-135</v>
      </c>
      <c r="E59" s="310">
        <v>-135</v>
      </c>
      <c r="F59" s="308" t="s">
        <v>409</v>
      </c>
      <c r="G59" s="307"/>
      <c r="H59" s="307"/>
      <c r="I59" s="307"/>
    </row>
    <row r="60" spans="2:9" ht="14.15" customHeight="1" x14ac:dyDescent="0.25">
      <c r="B60" s="308" t="s">
        <v>782</v>
      </c>
      <c r="C60" s="310"/>
      <c r="D60" s="303">
        <v>467</v>
      </c>
      <c r="E60" s="303">
        <v>467</v>
      </c>
      <c r="F60" s="308" t="s">
        <v>783</v>
      </c>
      <c r="G60" s="307"/>
      <c r="H60" s="307"/>
      <c r="I60" s="307"/>
    </row>
    <row r="61" spans="2:9" ht="14.15" customHeight="1" x14ac:dyDescent="0.25">
      <c r="B61" s="416" t="s">
        <v>411</v>
      </c>
      <c r="C61" s="301">
        <v>422</v>
      </c>
      <c r="D61" s="301">
        <v>270</v>
      </c>
      <c r="E61" s="301">
        <v>692</v>
      </c>
      <c r="F61" s="416" t="s">
        <v>60</v>
      </c>
      <c r="G61" s="307"/>
      <c r="H61" s="307"/>
      <c r="I61" s="307"/>
    </row>
    <row r="62" spans="2:9" s="417" customFormat="1" ht="14.15" customHeight="1" x14ac:dyDescent="0.25">
      <c r="B62" s="308" t="s">
        <v>784</v>
      </c>
      <c r="C62" s="303"/>
      <c r="D62" s="303">
        <v>60</v>
      </c>
      <c r="E62" s="303">
        <v>60</v>
      </c>
      <c r="F62" s="308" t="s">
        <v>771</v>
      </c>
      <c r="G62" s="307"/>
      <c r="H62" s="307"/>
      <c r="I62" s="307"/>
    </row>
    <row r="63" spans="2:9" s="417" customFormat="1" ht="14.15" customHeight="1" x14ac:dyDescent="0.25">
      <c r="B63" s="308" t="s">
        <v>785</v>
      </c>
      <c r="C63" s="303">
        <v>231</v>
      </c>
      <c r="D63" s="303"/>
      <c r="E63" s="303">
        <v>231</v>
      </c>
      <c r="F63" s="308" t="s">
        <v>757</v>
      </c>
      <c r="G63" s="307"/>
      <c r="H63" s="307"/>
      <c r="I63" s="307"/>
    </row>
    <row r="64" spans="2:9" s="417" customFormat="1" ht="14.15" customHeight="1" x14ac:dyDescent="0.25">
      <c r="B64" s="308" t="s">
        <v>769</v>
      </c>
      <c r="C64" s="303">
        <v>102</v>
      </c>
      <c r="D64" s="303"/>
      <c r="E64" s="303">
        <v>102</v>
      </c>
      <c r="F64" s="308" t="s">
        <v>759</v>
      </c>
      <c r="G64" s="307"/>
      <c r="H64" s="307"/>
      <c r="I64" s="307"/>
    </row>
    <row r="65" spans="2:9" s="417" customFormat="1" ht="14.15" customHeight="1" x14ac:dyDescent="0.25">
      <c r="B65" s="308" t="s">
        <v>760</v>
      </c>
      <c r="C65" s="303">
        <v>78</v>
      </c>
      <c r="D65" s="301"/>
      <c r="E65" s="303">
        <v>78</v>
      </c>
      <c r="F65" s="308" t="s">
        <v>786</v>
      </c>
      <c r="G65" s="307"/>
      <c r="H65" s="307"/>
      <c r="I65" s="307"/>
    </row>
    <row r="66" spans="2:9" s="417" customFormat="1" ht="14.15" customHeight="1" x14ac:dyDescent="0.25">
      <c r="B66" s="308" t="s">
        <v>787</v>
      </c>
      <c r="C66" s="303">
        <v>11</v>
      </c>
      <c r="D66" s="301"/>
      <c r="E66" s="303">
        <v>11</v>
      </c>
      <c r="F66" s="308" t="s">
        <v>763</v>
      </c>
      <c r="G66" s="307"/>
      <c r="H66" s="307"/>
      <c r="I66" s="307"/>
    </row>
    <row r="67" spans="2:9" ht="14.15" customHeight="1" x14ac:dyDescent="0.25">
      <c r="B67" s="308" t="s">
        <v>788</v>
      </c>
      <c r="C67" s="301"/>
      <c r="D67" s="303">
        <v>210</v>
      </c>
      <c r="E67" s="303">
        <v>210</v>
      </c>
      <c r="F67" s="308" t="s">
        <v>755</v>
      </c>
      <c r="G67" s="307"/>
      <c r="H67" s="307"/>
      <c r="I67" s="307"/>
    </row>
    <row r="68" spans="2:9" ht="14.15" customHeight="1" x14ac:dyDescent="0.25">
      <c r="B68" s="416" t="s">
        <v>380</v>
      </c>
      <c r="C68" s="301">
        <v>171</v>
      </c>
      <c r="D68" s="301">
        <v>940</v>
      </c>
      <c r="E68" s="301">
        <v>1111</v>
      </c>
      <c r="F68" s="416" t="s">
        <v>383</v>
      </c>
      <c r="G68" s="307"/>
      <c r="H68" s="307"/>
      <c r="I68" s="307"/>
    </row>
    <row r="69" spans="2:9" ht="14.15" customHeight="1" x14ac:dyDescent="0.25">
      <c r="B69" s="308" t="s">
        <v>412</v>
      </c>
      <c r="C69" s="303">
        <v>48</v>
      </c>
      <c r="D69" s="303">
        <v>99</v>
      </c>
      <c r="E69" s="303">
        <v>147</v>
      </c>
      <c r="F69" s="308" t="s">
        <v>413</v>
      </c>
      <c r="G69" s="307"/>
      <c r="H69" s="307"/>
      <c r="I69" s="307"/>
    </row>
    <row r="70" spans="2:9" ht="14.15" customHeight="1" x14ac:dyDescent="0.25">
      <c r="B70" s="308" t="s">
        <v>789</v>
      </c>
      <c r="C70" s="303">
        <v>45</v>
      </c>
      <c r="D70" s="303"/>
      <c r="E70" s="303">
        <v>45</v>
      </c>
      <c r="F70" s="308" t="s">
        <v>790</v>
      </c>
      <c r="G70" s="307"/>
      <c r="H70" s="307"/>
      <c r="I70" s="307"/>
    </row>
    <row r="71" spans="2:9" ht="14.15" customHeight="1" x14ac:dyDescent="0.25">
      <c r="B71" s="308" t="s">
        <v>791</v>
      </c>
      <c r="C71" s="303"/>
      <c r="D71" s="303">
        <v>75</v>
      </c>
      <c r="E71" s="303">
        <v>75</v>
      </c>
      <c r="F71" s="308" t="s">
        <v>792</v>
      </c>
      <c r="G71" s="307"/>
      <c r="H71" s="307"/>
      <c r="I71" s="307"/>
    </row>
    <row r="72" spans="2:9" ht="14.15" customHeight="1" x14ac:dyDescent="0.25">
      <c r="B72" s="308" t="s">
        <v>793</v>
      </c>
      <c r="C72" s="303">
        <v>13</v>
      </c>
      <c r="D72" s="301"/>
      <c r="E72" s="303">
        <v>13</v>
      </c>
      <c r="F72" s="308" t="s">
        <v>414</v>
      </c>
      <c r="G72" s="307"/>
      <c r="H72" s="307"/>
      <c r="I72" s="307"/>
    </row>
    <row r="73" spans="2:9" s="417" customFormat="1" ht="14.15" customHeight="1" x14ac:dyDescent="0.25">
      <c r="B73" s="308" t="s">
        <v>415</v>
      </c>
      <c r="C73" s="303">
        <v>30</v>
      </c>
      <c r="D73" s="301"/>
      <c r="E73" s="303">
        <v>30</v>
      </c>
      <c r="F73" s="308" t="s">
        <v>416</v>
      </c>
      <c r="G73" s="307"/>
      <c r="H73" s="307"/>
      <c r="I73" s="307"/>
    </row>
    <row r="74" spans="2:9" ht="14.15" customHeight="1" x14ac:dyDescent="0.25">
      <c r="B74" s="308" t="s">
        <v>794</v>
      </c>
      <c r="C74" s="301"/>
      <c r="D74" s="303">
        <v>450</v>
      </c>
      <c r="E74" s="303">
        <v>450</v>
      </c>
      <c r="F74" s="308" t="s">
        <v>795</v>
      </c>
      <c r="G74" s="307"/>
      <c r="H74" s="307"/>
      <c r="I74" s="307"/>
    </row>
    <row r="75" spans="2:9" ht="14.15" customHeight="1" x14ac:dyDescent="0.25">
      <c r="B75" s="308" t="s">
        <v>796</v>
      </c>
      <c r="C75" s="301"/>
      <c r="D75" s="303">
        <v>102</v>
      </c>
      <c r="E75" s="303">
        <v>102</v>
      </c>
      <c r="F75" s="308" t="s">
        <v>797</v>
      </c>
      <c r="G75" s="307"/>
      <c r="H75" s="307"/>
      <c r="I75" s="307"/>
    </row>
    <row r="76" spans="2:9" ht="14.15" customHeight="1" x14ac:dyDescent="0.25">
      <c r="B76" s="308" t="s">
        <v>798</v>
      </c>
      <c r="C76" s="301"/>
      <c r="D76" s="303">
        <v>150</v>
      </c>
      <c r="E76" s="303">
        <v>150</v>
      </c>
      <c r="F76" s="308" t="s">
        <v>799</v>
      </c>
      <c r="G76" s="307"/>
      <c r="H76" s="307"/>
      <c r="I76" s="307"/>
    </row>
    <row r="77" spans="2:9" ht="14.15" customHeight="1" x14ac:dyDescent="0.25">
      <c r="B77" s="308" t="s">
        <v>800</v>
      </c>
      <c r="C77" s="301"/>
      <c r="D77" s="303">
        <v>25</v>
      </c>
      <c r="E77" s="303">
        <v>25</v>
      </c>
      <c r="F77" s="308" t="s">
        <v>801</v>
      </c>
      <c r="G77" s="307"/>
      <c r="H77" s="307"/>
      <c r="I77" s="307"/>
    </row>
    <row r="78" spans="2:9" ht="14.15" customHeight="1" x14ac:dyDescent="0.25">
      <c r="B78" s="308" t="s">
        <v>802</v>
      </c>
      <c r="C78" s="301"/>
      <c r="D78" s="303">
        <v>28</v>
      </c>
      <c r="E78" s="303">
        <v>28</v>
      </c>
      <c r="F78" s="308" t="s">
        <v>803</v>
      </c>
      <c r="G78" s="307"/>
      <c r="H78" s="307"/>
      <c r="I78" s="307"/>
    </row>
    <row r="79" spans="2:9" ht="14.15" customHeight="1" x14ac:dyDescent="0.25">
      <c r="B79" s="308" t="s">
        <v>804</v>
      </c>
      <c r="C79" s="303">
        <v>35</v>
      </c>
      <c r="D79" s="303">
        <v>11</v>
      </c>
      <c r="E79" s="303">
        <v>46</v>
      </c>
      <c r="F79" s="308" t="s">
        <v>805</v>
      </c>
      <c r="G79" s="307"/>
      <c r="H79" s="307"/>
      <c r="I79" s="307"/>
    </row>
    <row r="80" spans="2:9" ht="14.15" customHeight="1" x14ac:dyDescent="0.25">
      <c r="B80" s="416" t="s">
        <v>417</v>
      </c>
      <c r="C80" s="301"/>
      <c r="D80" s="301">
        <v>1393</v>
      </c>
      <c r="E80" s="301">
        <v>1393</v>
      </c>
      <c r="F80" s="416" t="s">
        <v>381</v>
      </c>
      <c r="G80" s="307"/>
      <c r="H80" s="307"/>
      <c r="I80" s="307"/>
    </row>
    <row r="81" spans="2:9" ht="14.15" customHeight="1" x14ac:dyDescent="0.25">
      <c r="B81" s="308" t="s">
        <v>806</v>
      </c>
      <c r="C81" s="301"/>
      <c r="D81" s="303">
        <v>1193</v>
      </c>
      <c r="E81" s="303">
        <v>1193</v>
      </c>
      <c r="F81" s="308" t="s">
        <v>807</v>
      </c>
      <c r="G81" s="307"/>
      <c r="H81" s="307"/>
      <c r="I81" s="307"/>
    </row>
    <row r="82" spans="2:9" ht="14.15" customHeight="1" x14ac:dyDescent="0.25">
      <c r="B82" s="308" t="s">
        <v>808</v>
      </c>
      <c r="C82" s="304"/>
      <c r="D82" s="306">
        <v>200</v>
      </c>
      <c r="E82" s="306">
        <v>200</v>
      </c>
      <c r="F82" s="308" t="s">
        <v>809</v>
      </c>
      <c r="G82" s="307"/>
      <c r="H82" s="307"/>
      <c r="I82" s="307"/>
    </row>
    <row r="83" spans="2:9" ht="14.15" customHeight="1" x14ac:dyDescent="0.25">
      <c r="B83" s="416" t="s">
        <v>418</v>
      </c>
      <c r="C83" s="301">
        <v>17</v>
      </c>
      <c r="D83" s="301">
        <v>127</v>
      </c>
      <c r="E83" s="301">
        <v>144</v>
      </c>
      <c r="F83" s="416" t="s">
        <v>382</v>
      </c>
      <c r="G83" s="307"/>
      <c r="H83" s="307"/>
      <c r="I83" s="307"/>
    </row>
    <row r="84" spans="2:9" ht="14.15" customHeight="1" x14ac:dyDescent="0.25">
      <c r="B84" s="308" t="s">
        <v>419</v>
      </c>
      <c r="C84" s="306">
        <v>17</v>
      </c>
      <c r="D84" s="306"/>
      <c r="E84" s="306">
        <v>17</v>
      </c>
      <c r="F84" s="308" t="s">
        <v>420</v>
      </c>
      <c r="G84" s="307"/>
      <c r="H84" s="307"/>
      <c r="I84" s="307"/>
    </row>
    <row r="85" spans="2:9" ht="14.15" customHeight="1" x14ac:dyDescent="0.25">
      <c r="B85" s="308" t="s">
        <v>810</v>
      </c>
      <c r="C85" s="306"/>
      <c r="D85" s="306">
        <v>127</v>
      </c>
      <c r="E85" s="306">
        <v>127</v>
      </c>
      <c r="F85" s="308" t="s">
        <v>811</v>
      </c>
      <c r="G85" s="307"/>
      <c r="H85" s="307"/>
      <c r="I85" s="307"/>
    </row>
    <row r="86" spans="2:9" ht="14.15" customHeight="1" x14ac:dyDescent="0.25">
      <c r="B86" s="419" t="s">
        <v>421</v>
      </c>
      <c r="C86" s="301">
        <v>692</v>
      </c>
      <c r="D86" s="301">
        <v>792</v>
      </c>
      <c r="E86" s="301">
        <v>1484</v>
      </c>
      <c r="F86" s="309" t="s">
        <v>63</v>
      </c>
      <c r="G86" s="307"/>
      <c r="H86" s="307"/>
      <c r="I86" s="307"/>
    </row>
    <row r="87" spans="2:9" ht="14.15" customHeight="1" x14ac:dyDescent="0.25">
      <c r="B87" s="416" t="s">
        <v>70</v>
      </c>
      <c r="C87" s="301">
        <v>692</v>
      </c>
      <c r="D87" s="301">
        <v>792</v>
      </c>
      <c r="E87" s="301">
        <v>1484</v>
      </c>
      <c r="F87" s="302" t="s">
        <v>71</v>
      </c>
      <c r="G87" s="307"/>
      <c r="H87" s="307"/>
      <c r="I87" s="307"/>
    </row>
    <row r="88" spans="2:9" ht="14.15" customHeight="1" x14ac:dyDescent="0.25">
      <c r="B88" s="308" t="s">
        <v>812</v>
      </c>
      <c r="C88" s="303">
        <v>102</v>
      </c>
      <c r="D88" s="303"/>
      <c r="E88" s="303">
        <v>102</v>
      </c>
      <c r="F88" s="308" t="s">
        <v>422</v>
      </c>
      <c r="G88" s="307"/>
      <c r="H88" s="307"/>
      <c r="I88" s="307"/>
    </row>
    <row r="89" spans="2:9" ht="14.15" customHeight="1" x14ac:dyDescent="0.25">
      <c r="B89" s="308" t="s">
        <v>813</v>
      </c>
      <c r="C89" s="303">
        <v>590</v>
      </c>
      <c r="D89" s="303"/>
      <c r="E89" s="303">
        <v>590</v>
      </c>
      <c r="F89" s="308" t="s">
        <v>423</v>
      </c>
      <c r="G89" s="307"/>
      <c r="H89" s="307"/>
      <c r="I89" s="307"/>
    </row>
    <row r="90" spans="2:9" ht="14.15" customHeight="1" x14ac:dyDescent="0.25">
      <c r="B90" s="308" t="s">
        <v>814</v>
      </c>
      <c r="C90" s="303"/>
      <c r="D90" s="303">
        <v>500</v>
      </c>
      <c r="E90" s="303">
        <v>500</v>
      </c>
      <c r="F90" s="308" t="s">
        <v>815</v>
      </c>
      <c r="G90" s="307"/>
      <c r="H90" s="307"/>
      <c r="I90" s="307"/>
    </row>
    <row r="91" spans="2:9" ht="14.15" customHeight="1" x14ac:dyDescent="0.25">
      <c r="B91" s="308" t="s">
        <v>816</v>
      </c>
      <c r="C91" s="303"/>
      <c r="D91" s="303">
        <v>279</v>
      </c>
      <c r="E91" s="303">
        <v>279</v>
      </c>
      <c r="F91" s="308" t="s">
        <v>817</v>
      </c>
      <c r="G91" s="307"/>
      <c r="H91" s="307"/>
      <c r="I91" s="307"/>
    </row>
    <row r="92" spans="2:9" x14ac:dyDescent="0.25">
      <c r="B92" s="308" t="s">
        <v>818</v>
      </c>
      <c r="C92" s="303"/>
      <c r="D92" s="303">
        <v>13</v>
      </c>
      <c r="E92" s="303">
        <v>13</v>
      </c>
      <c r="F92" s="308" t="s">
        <v>819</v>
      </c>
      <c r="G92" s="307"/>
      <c r="H92" s="307"/>
      <c r="I92" s="307"/>
    </row>
    <row r="93" spans="2:9" ht="14.15" customHeight="1" x14ac:dyDescent="0.25">
      <c r="B93" s="415" t="s">
        <v>44</v>
      </c>
      <c r="C93" s="304">
        <v>-161</v>
      </c>
      <c r="D93" s="304"/>
      <c r="E93" s="304">
        <v>-161</v>
      </c>
      <c r="F93" s="415" t="s">
        <v>820</v>
      </c>
      <c r="G93" s="307"/>
      <c r="H93" s="307"/>
      <c r="I93" s="307"/>
    </row>
    <row r="94" spans="2:9" ht="14.15" customHeight="1" x14ac:dyDescent="0.25">
      <c r="B94" s="308" t="s">
        <v>821</v>
      </c>
      <c r="C94" s="306">
        <v>-161</v>
      </c>
      <c r="D94" s="306"/>
      <c r="E94" s="306">
        <v>-161</v>
      </c>
      <c r="F94" s="308" t="s">
        <v>822</v>
      </c>
      <c r="G94" s="307"/>
      <c r="H94" s="307"/>
      <c r="I94" s="307"/>
    </row>
    <row r="95" spans="2:9" s="314" customFormat="1" ht="14.15" customHeight="1" x14ac:dyDescent="0.25">
      <c r="B95" s="414" t="s">
        <v>823</v>
      </c>
      <c r="C95" s="420">
        <v>-1780</v>
      </c>
      <c r="D95" s="420">
        <v>-2361</v>
      </c>
      <c r="E95" s="420">
        <v>-4140</v>
      </c>
      <c r="F95" s="414" t="s">
        <v>824</v>
      </c>
      <c r="G95" s="307"/>
      <c r="H95" s="307"/>
      <c r="I95" s="307"/>
    </row>
    <row r="96" spans="2:9" ht="14.15" customHeight="1" x14ac:dyDescent="0.25">
      <c r="B96" s="421" t="s">
        <v>72</v>
      </c>
      <c r="C96" s="422">
        <v>-8.0000000000000002E-3</v>
      </c>
      <c r="D96" s="422">
        <v>-1.0999999999999999E-2</v>
      </c>
      <c r="E96" s="422">
        <v>-0.02</v>
      </c>
      <c r="F96" s="421" t="s">
        <v>73</v>
      </c>
      <c r="G96" s="307"/>
      <c r="H96" s="307"/>
      <c r="I96" s="307"/>
    </row>
    <row r="97" spans="2:9" ht="16.5" customHeight="1" x14ac:dyDescent="0.25">
      <c r="B97" s="423" t="s">
        <v>825</v>
      </c>
      <c r="C97" s="311"/>
      <c r="D97" s="311"/>
      <c r="E97" s="311"/>
      <c r="F97" s="423" t="s">
        <v>826</v>
      </c>
      <c r="G97" s="307"/>
      <c r="H97" s="307"/>
      <c r="I97" s="307"/>
    </row>
    <row r="98" spans="2:9" ht="14.15" customHeight="1" x14ac:dyDescent="0.25">
      <c r="B98" s="424" t="s">
        <v>16</v>
      </c>
      <c r="C98" s="423">
        <v>0</v>
      </c>
      <c r="D98" s="425">
        <v>1508</v>
      </c>
      <c r="E98" s="425">
        <v>1508</v>
      </c>
      <c r="F98" s="424" t="s">
        <v>17</v>
      </c>
      <c r="G98" s="307"/>
      <c r="H98" s="307"/>
      <c r="I98" s="307"/>
    </row>
    <row r="99" spans="2:9" ht="14.15" customHeight="1" x14ac:dyDescent="0.25">
      <c r="B99" s="424" t="s">
        <v>20</v>
      </c>
      <c r="C99" s="423">
        <v>0</v>
      </c>
      <c r="D99" s="425">
        <v>3805</v>
      </c>
      <c r="E99" s="425">
        <v>3805</v>
      </c>
      <c r="F99" s="424" t="s">
        <v>21</v>
      </c>
      <c r="G99" s="307"/>
      <c r="H99" s="307"/>
      <c r="I99" s="307"/>
    </row>
    <row r="100" spans="2:9" ht="14.15" customHeight="1" thickBot="1" x14ac:dyDescent="0.3">
      <c r="B100" s="426" t="s">
        <v>46</v>
      </c>
      <c r="C100" s="427">
        <v>0</v>
      </c>
      <c r="D100" s="427">
        <v>-2297</v>
      </c>
      <c r="E100" s="427">
        <v>-2297</v>
      </c>
      <c r="F100" s="426" t="s">
        <v>827</v>
      </c>
      <c r="G100" s="307"/>
      <c r="H100" s="307"/>
      <c r="I100" s="307"/>
    </row>
    <row r="101" spans="2:9" ht="76.5" customHeight="1" x14ac:dyDescent="0.35">
      <c r="B101" s="520" t="s">
        <v>828</v>
      </c>
      <c r="C101" s="521"/>
      <c r="D101" s="521"/>
      <c r="E101" s="521"/>
      <c r="F101" s="521"/>
    </row>
    <row r="102" spans="2:9" ht="84" customHeight="1" x14ac:dyDescent="0.35">
      <c r="B102" s="522" t="s">
        <v>829</v>
      </c>
      <c r="C102" s="523"/>
      <c r="D102" s="523"/>
      <c r="E102" s="523"/>
      <c r="F102" s="523"/>
    </row>
  </sheetData>
  <mergeCells count="13">
    <mergeCell ref="B101:F101"/>
    <mergeCell ref="B102:F102"/>
    <mergeCell ref="B3:F3"/>
    <mergeCell ref="B2:F2"/>
    <mergeCell ref="B5:B9"/>
    <mergeCell ref="C5:E5"/>
    <mergeCell ref="F5:F9"/>
    <mergeCell ref="C6:C7"/>
    <mergeCell ref="D6:D7"/>
    <mergeCell ref="E6:E7"/>
    <mergeCell ref="C8:C9"/>
    <mergeCell ref="D8:D9"/>
    <mergeCell ref="E8:E9"/>
  </mergeCells>
  <hyperlinks>
    <hyperlink ref="A1" location="Índice!A1" display="Índice" xr:uid="{77A7A842-0744-47E7-B63B-EDA34C5A3CE0}"/>
  </hyperlinks>
  <printOptions horizontalCentered="1" verticalCentered="1"/>
  <pageMargins left="3.937007874015748E-2" right="3.937007874015748E-2" top="7.874015748031496E-2" bottom="7.874015748031496E-2" header="0.31496062992125984" footer="0.31496062992125984"/>
  <pageSetup paperSize="9" scale="4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C9F04-8540-4769-833D-F380F5B5B94B}">
  <sheetPr codeName="Folha4">
    <pageSetUpPr fitToPage="1"/>
  </sheetPr>
  <dimension ref="A1:V28"/>
  <sheetViews>
    <sheetView showGridLines="0" zoomScaleNormal="100" workbookViewId="0"/>
  </sheetViews>
  <sheetFormatPr defaultColWidth="9.453125" defaultRowHeight="13.5" x14ac:dyDescent="0.25"/>
  <cols>
    <col min="1" max="1" width="6.453125" style="2" bestFit="1" customWidth="1"/>
    <col min="2" max="2" width="37" style="2" bestFit="1" customWidth="1"/>
    <col min="3" max="3" width="1.54296875" style="2" customWidth="1"/>
    <col min="4" max="6" width="6.54296875" style="2" customWidth="1"/>
    <col min="7" max="7" width="1.54296875" style="2" customWidth="1"/>
    <col min="8" max="12" width="6.54296875" style="2" customWidth="1"/>
    <col min="13" max="13" width="1.54296875" style="2" customWidth="1"/>
    <col min="14" max="14" width="31.453125" style="2" bestFit="1" customWidth="1"/>
    <col min="15" max="18" width="7.54296875" style="2" customWidth="1"/>
    <col min="19" max="19" width="13.54296875" style="2" bestFit="1" customWidth="1"/>
    <col min="20" max="20" width="12.54296875" style="2" bestFit="1" customWidth="1"/>
    <col min="21" max="22" width="7.54296875" style="2" customWidth="1"/>
    <col min="23" max="16384" width="9.453125" style="2"/>
  </cols>
  <sheetData>
    <row r="1" spans="1:22" ht="13.5" customHeight="1" x14ac:dyDescent="0.25">
      <c r="A1" s="16" t="s">
        <v>4</v>
      </c>
    </row>
    <row r="2" spans="1:22" ht="13.5" customHeight="1" x14ac:dyDescent="0.25">
      <c r="B2" s="456" t="str">
        <f>+Índice!B12</f>
        <v>Gráfico 2 - PIB em volume nos cenários do CFP (2019=100)</v>
      </c>
      <c r="C2" s="456"/>
      <c r="D2" s="456"/>
      <c r="E2" s="456"/>
      <c r="F2" s="456"/>
      <c r="G2" s="456"/>
      <c r="H2" s="456"/>
      <c r="I2" s="456"/>
      <c r="J2" s="456"/>
      <c r="K2" s="456"/>
      <c r="L2" s="456"/>
      <c r="M2" s="456"/>
      <c r="N2" s="456"/>
      <c r="O2" s="7"/>
      <c r="P2" s="7"/>
      <c r="Q2" s="7"/>
      <c r="R2" s="7"/>
      <c r="S2" s="7"/>
      <c r="T2" s="7"/>
      <c r="U2" s="7"/>
      <c r="V2" s="7"/>
    </row>
    <row r="3" spans="1:22" ht="13.5" customHeight="1" x14ac:dyDescent="0.25">
      <c r="B3" s="456" t="str">
        <f>+Índice!C12</f>
        <v>Chart 2 - Real GDP in CFP's scenarios (2019=100)</v>
      </c>
      <c r="C3" s="456"/>
      <c r="D3" s="456"/>
      <c r="E3" s="456"/>
      <c r="F3" s="456"/>
      <c r="G3" s="456"/>
      <c r="H3" s="456"/>
      <c r="I3" s="456"/>
      <c r="J3" s="456"/>
      <c r="K3" s="456"/>
      <c r="L3" s="456"/>
      <c r="M3" s="456"/>
      <c r="N3" s="456"/>
      <c r="O3" s="7"/>
      <c r="P3" s="7"/>
      <c r="Q3" s="7"/>
      <c r="R3" s="7"/>
      <c r="S3" s="7"/>
      <c r="T3" s="7"/>
      <c r="U3" s="7"/>
      <c r="V3" s="7"/>
    </row>
    <row r="4" spans="1:22" ht="13.5" customHeight="1" x14ac:dyDescent="0.35">
      <c r="B4" s="1" t="s">
        <v>5</v>
      </c>
      <c r="C4" s="1"/>
      <c r="D4" s="1"/>
      <c r="E4" s="1"/>
      <c r="I4" s="18"/>
      <c r="J4" s="18"/>
      <c r="K4" s="18"/>
      <c r="L4" s="18"/>
      <c r="N4" s="19"/>
    </row>
    <row r="5" spans="1:22" ht="16.399999999999999" customHeight="1" x14ac:dyDescent="0.25">
      <c r="B5" s="20"/>
      <c r="C5" s="59"/>
      <c r="D5" s="413">
        <v>2018</v>
      </c>
      <c r="E5" s="413">
        <v>2019</v>
      </c>
      <c r="F5" s="413">
        <v>2020</v>
      </c>
      <c r="G5" s="59"/>
      <c r="H5" s="413">
        <v>2021</v>
      </c>
      <c r="I5" s="413">
        <v>2022</v>
      </c>
      <c r="J5" s="413">
        <v>2023</v>
      </c>
      <c r="K5" s="413">
        <v>2024</v>
      </c>
      <c r="L5" s="413">
        <v>2025</v>
      </c>
      <c r="M5" s="59"/>
      <c r="N5" s="20"/>
    </row>
    <row r="6" spans="1:22" ht="16.399999999999999" customHeight="1" x14ac:dyDescent="0.3">
      <c r="B6" s="58" t="s">
        <v>866</v>
      </c>
      <c r="C6" s="428"/>
      <c r="D6" s="23"/>
      <c r="E6" s="23"/>
      <c r="F6" s="23"/>
      <c r="G6" s="428"/>
      <c r="H6" s="24"/>
      <c r="I6" s="24"/>
      <c r="J6" s="24"/>
      <c r="K6" s="25"/>
      <c r="L6" s="25"/>
      <c r="M6" s="428"/>
      <c r="N6" s="22" t="s">
        <v>865</v>
      </c>
    </row>
    <row r="7" spans="1:22" ht="16.399999999999999" customHeight="1" x14ac:dyDescent="0.25">
      <c r="B7" s="67" t="s">
        <v>509</v>
      </c>
      <c r="C7" s="67"/>
      <c r="D7" s="39">
        <v>97.6</v>
      </c>
      <c r="E7" s="39">
        <v>100</v>
      </c>
      <c r="F7" s="39">
        <v>92.4</v>
      </c>
      <c r="H7" s="39">
        <v>95.4</v>
      </c>
      <c r="I7" s="39">
        <v>100.1</v>
      </c>
      <c r="J7" s="39">
        <v>102.6</v>
      </c>
      <c r="K7" s="39">
        <v>104.8</v>
      </c>
      <c r="L7" s="39">
        <v>106.6</v>
      </c>
      <c r="M7" s="67"/>
      <c r="N7" s="26" t="s">
        <v>429</v>
      </c>
      <c r="O7" s="38"/>
    </row>
    <row r="8" spans="1:22" ht="16.399999999999999" customHeight="1" x14ac:dyDescent="0.25">
      <c r="B8" s="67" t="s">
        <v>504</v>
      </c>
      <c r="C8" s="67"/>
      <c r="D8" s="39">
        <v>97.8</v>
      </c>
      <c r="E8" s="39">
        <v>100</v>
      </c>
      <c r="F8" s="39">
        <v>90.7</v>
      </c>
      <c r="H8" s="39">
        <v>95.1</v>
      </c>
      <c r="I8" s="39">
        <v>97.7</v>
      </c>
      <c r="J8" s="39">
        <v>99.5</v>
      </c>
      <c r="K8" s="39">
        <v>101.1</v>
      </c>
      <c r="L8" s="39" t="s">
        <v>172</v>
      </c>
      <c r="M8" s="67"/>
      <c r="N8" s="67" t="s">
        <v>188</v>
      </c>
      <c r="O8" s="38"/>
    </row>
    <row r="9" spans="1:22" ht="16.399999999999999" customHeight="1" x14ac:dyDescent="0.25">
      <c r="B9" s="67" t="s">
        <v>864</v>
      </c>
      <c r="C9" s="67"/>
      <c r="D9" s="39">
        <v>97.8</v>
      </c>
      <c r="E9" s="39">
        <v>100</v>
      </c>
      <c r="F9" s="39">
        <v>92.5</v>
      </c>
      <c r="H9" s="39">
        <v>95.3</v>
      </c>
      <c r="I9" s="39">
        <v>97.8</v>
      </c>
      <c r="J9" s="39" t="s">
        <v>172</v>
      </c>
      <c r="K9" s="39" t="s">
        <v>172</v>
      </c>
      <c r="L9" s="39" t="s">
        <v>172</v>
      </c>
      <c r="M9" s="67"/>
      <c r="N9" s="67" t="s">
        <v>185</v>
      </c>
      <c r="O9" s="38"/>
    </row>
    <row r="10" spans="1:22" ht="16.399999999999999" customHeight="1" x14ac:dyDescent="0.25">
      <c r="B10" s="67" t="s">
        <v>863</v>
      </c>
      <c r="C10" s="67"/>
      <c r="D10" s="39">
        <v>98.1</v>
      </c>
      <c r="E10" s="39">
        <v>100</v>
      </c>
      <c r="F10" s="39">
        <v>101.7</v>
      </c>
      <c r="H10" s="39">
        <v>103.4</v>
      </c>
      <c r="I10" s="39">
        <v>105.1</v>
      </c>
      <c r="J10" s="39">
        <v>106.7</v>
      </c>
      <c r="K10" s="39" t="s">
        <v>172</v>
      </c>
      <c r="L10" s="39" t="s">
        <v>172</v>
      </c>
      <c r="M10" s="67"/>
      <c r="N10" s="67" t="s">
        <v>862</v>
      </c>
      <c r="O10" s="38"/>
    </row>
    <row r="11" spans="1:22" ht="4.5" customHeight="1" x14ac:dyDescent="0.25">
      <c r="B11" s="31"/>
      <c r="C11" s="31"/>
      <c r="D11" s="31"/>
      <c r="E11" s="31"/>
      <c r="F11" s="32"/>
      <c r="G11" s="32"/>
      <c r="H11" s="32"/>
      <c r="I11" s="32"/>
      <c r="J11" s="32"/>
      <c r="K11" s="32"/>
      <c r="L11" s="32"/>
      <c r="M11" s="32"/>
      <c r="N11" s="32"/>
    </row>
    <row r="12" spans="1:22" ht="13.5" customHeight="1" x14ac:dyDescent="0.25">
      <c r="B12" s="455" t="s">
        <v>861</v>
      </c>
      <c r="C12" s="455"/>
      <c r="D12" s="455"/>
      <c r="E12" s="455"/>
      <c r="F12" s="455"/>
      <c r="G12" s="455"/>
      <c r="H12" s="455"/>
      <c r="I12" s="455"/>
      <c r="J12" s="455"/>
      <c r="K12" s="455"/>
      <c r="L12" s="455"/>
      <c r="M12" s="455"/>
      <c r="N12" s="455"/>
    </row>
    <row r="13" spans="1:22" ht="13.5" customHeight="1" x14ac:dyDescent="0.25">
      <c r="B13" s="457" t="s">
        <v>860</v>
      </c>
      <c r="C13" s="457"/>
      <c r="D13" s="457"/>
      <c r="E13" s="457"/>
      <c r="F13" s="457"/>
      <c r="G13" s="457"/>
      <c r="H13" s="457"/>
      <c r="I13" s="457"/>
      <c r="J13" s="457"/>
      <c r="K13" s="457"/>
      <c r="L13" s="457"/>
      <c r="M13" s="457"/>
      <c r="N13" s="457"/>
    </row>
    <row r="14" spans="1:22" ht="13.5" customHeight="1" x14ac:dyDescent="0.25"/>
    <row r="15" spans="1:22" ht="13.5" customHeight="1" x14ac:dyDescent="0.25"/>
    <row r="16" spans="1:22" ht="13.5" customHeight="1" x14ac:dyDescent="0.25"/>
    <row r="17" s="2" customFormat="1" ht="13.5" customHeight="1" x14ac:dyDescent="0.25"/>
    <row r="18" s="2" customFormat="1" ht="13.5" customHeight="1" x14ac:dyDescent="0.25"/>
    <row r="19" s="2" customFormat="1" ht="13.5" customHeight="1" x14ac:dyDescent="0.25"/>
    <row r="20" s="2" customFormat="1" ht="13.5" customHeight="1" x14ac:dyDescent="0.25"/>
    <row r="21" s="2" customFormat="1" ht="13.5" customHeight="1" x14ac:dyDescent="0.25"/>
    <row r="22" s="2" customFormat="1" ht="13.5" customHeight="1" x14ac:dyDescent="0.25"/>
    <row r="23" s="2" customFormat="1" ht="13.5" customHeight="1" x14ac:dyDescent="0.25"/>
    <row r="24" s="2" customFormat="1" ht="13.5" customHeight="1" x14ac:dyDescent="0.25"/>
    <row r="25" s="2" customFormat="1" ht="13.5" customHeight="1" x14ac:dyDescent="0.25"/>
    <row r="26" s="2" customFormat="1" ht="13.5" customHeight="1" x14ac:dyDescent="0.25"/>
    <row r="27" s="2" customFormat="1" ht="13.5" customHeight="1" x14ac:dyDescent="0.25"/>
    <row r="28" s="2" customFormat="1" ht="13.5" customHeight="1" x14ac:dyDescent="0.25"/>
  </sheetData>
  <mergeCells count="4">
    <mergeCell ref="B2:N2"/>
    <mergeCell ref="B3:N3"/>
    <mergeCell ref="B12:N12"/>
    <mergeCell ref="B13:N13"/>
  </mergeCells>
  <hyperlinks>
    <hyperlink ref="A1" location="Índice!A1" display="Índice" xr:uid="{133A2B5C-04B6-4634-BC8D-BB42F61A6590}"/>
  </hyperlinks>
  <printOptions horizontalCentered="1"/>
  <pageMargins left="0.11811023622047245" right="0.11811023622047245" top="0.59055118110236227" bottom="0.15748031496062992"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1C5122-D6F9-49A0-B1BB-6FE571B0F4EA}">
  <sheetPr codeName="Folha26">
    <pageSetUpPr fitToPage="1"/>
  </sheetPr>
  <dimension ref="A1:R64"/>
  <sheetViews>
    <sheetView showGridLines="0" zoomScaleNormal="100" zoomScaleSheetLayoutView="70" workbookViewId="0"/>
  </sheetViews>
  <sheetFormatPr defaultColWidth="9.453125" defaultRowHeight="13.5" x14ac:dyDescent="0.25"/>
  <cols>
    <col min="1" max="1" width="6.453125" style="2" bestFit="1" customWidth="1"/>
    <col min="2" max="2" width="2.54296875" style="14" customWidth="1"/>
    <col min="3" max="5" width="2.54296875" style="2" customWidth="1"/>
    <col min="6" max="6" width="25" style="2" customWidth="1"/>
    <col min="7" max="7" width="7.54296875" style="2" customWidth="1"/>
    <col min="8" max="8" width="1.54296875" style="2" customWidth="1"/>
    <col min="9" max="13" width="8.453125" style="2" customWidth="1"/>
    <col min="14" max="14" width="2.453125" style="2" customWidth="1"/>
    <col min="15" max="17" width="1.54296875" style="2" customWidth="1"/>
    <col min="18" max="18" width="26.453125" style="2" customWidth="1"/>
    <col min="19" max="16384" width="9.453125" style="2"/>
  </cols>
  <sheetData>
    <row r="1" spans="1:18" ht="13.5" customHeight="1" x14ac:dyDescent="0.25">
      <c r="A1" s="16" t="s">
        <v>4</v>
      </c>
      <c r="B1" s="10"/>
    </row>
    <row r="2" spans="1:18" ht="13.5" customHeight="1" x14ac:dyDescent="0.25">
      <c r="B2" s="456" t="str">
        <f>Índice!B41</f>
        <v>Quadro 8 - Contributos para a evolução da dívida de Maastricht (em % do PIB)</v>
      </c>
      <c r="C2" s="456"/>
      <c r="D2" s="456"/>
      <c r="E2" s="456"/>
      <c r="F2" s="456"/>
      <c r="G2" s="456"/>
      <c r="H2" s="456"/>
      <c r="I2" s="456"/>
      <c r="J2" s="456"/>
      <c r="K2" s="456"/>
      <c r="L2" s="456"/>
      <c r="M2" s="456"/>
      <c r="N2" s="456"/>
      <c r="O2" s="456"/>
      <c r="P2" s="456"/>
      <c r="Q2" s="456"/>
      <c r="R2" s="456"/>
    </row>
    <row r="3" spans="1:18" ht="13.5" customHeight="1" x14ac:dyDescent="0.25">
      <c r="B3" s="456" t="str">
        <f>Índice!C41</f>
        <v>Table 8 - Contributions to Maastricht debt developments (as % of GDP)</v>
      </c>
      <c r="C3" s="456"/>
      <c r="D3" s="456"/>
      <c r="E3" s="456"/>
      <c r="F3" s="456"/>
      <c r="G3" s="456"/>
      <c r="H3" s="456"/>
      <c r="I3" s="456"/>
      <c r="J3" s="456"/>
      <c r="K3" s="456"/>
      <c r="L3" s="456"/>
      <c r="M3" s="456"/>
      <c r="N3" s="456"/>
      <c r="O3" s="456"/>
      <c r="P3" s="456"/>
      <c r="Q3" s="456"/>
      <c r="R3" s="456"/>
    </row>
    <row r="4" spans="1:18" s="8" customFormat="1" ht="13.5" customHeight="1" x14ac:dyDescent="0.3">
      <c r="A4" s="536"/>
      <c r="B4" s="536"/>
      <c r="C4" s="536"/>
      <c r="D4" s="536"/>
      <c r="E4" s="536"/>
      <c r="F4" s="536"/>
      <c r="G4" s="536"/>
      <c r="H4" s="536"/>
      <c r="I4" s="536"/>
      <c r="J4" s="536"/>
      <c r="K4" s="536"/>
    </row>
    <row r="5" spans="1:18" s="8" customFormat="1" ht="13.5" customHeight="1" x14ac:dyDescent="0.35">
      <c r="A5" s="11"/>
      <c r="B5" s="11"/>
      <c r="C5" s="1" t="s">
        <v>5</v>
      </c>
      <c r="F5" s="123"/>
      <c r="G5" s="124"/>
      <c r="H5" s="125"/>
      <c r="I5" s="13"/>
    </row>
    <row r="6" spans="1:18" ht="14" x14ac:dyDescent="0.3">
      <c r="B6" s="530"/>
      <c r="C6" s="491"/>
      <c r="D6" s="491"/>
      <c r="E6" s="491"/>
      <c r="F6" s="484"/>
      <c r="G6" s="126"/>
      <c r="H6" s="127"/>
      <c r="I6" s="537" t="s">
        <v>126</v>
      </c>
      <c r="J6" s="537"/>
      <c r="K6" s="537"/>
      <c r="L6" s="537"/>
      <c r="M6" s="538"/>
      <c r="N6" s="530"/>
      <c r="O6" s="491"/>
      <c r="P6" s="491"/>
      <c r="Q6" s="491"/>
      <c r="R6" s="484"/>
    </row>
    <row r="7" spans="1:18" ht="14" x14ac:dyDescent="0.3">
      <c r="B7" s="481"/>
      <c r="C7" s="490"/>
      <c r="D7" s="490"/>
      <c r="E7" s="490"/>
      <c r="F7" s="479"/>
      <c r="G7" s="128"/>
      <c r="H7" s="128"/>
      <c r="I7" s="534" t="s">
        <v>125</v>
      </c>
      <c r="J7" s="534"/>
      <c r="K7" s="534"/>
      <c r="L7" s="534"/>
      <c r="M7" s="535"/>
      <c r="N7" s="481"/>
      <c r="O7" s="490"/>
      <c r="P7" s="490"/>
      <c r="Q7" s="490"/>
      <c r="R7" s="479"/>
    </row>
    <row r="8" spans="1:18" ht="14" x14ac:dyDescent="0.3">
      <c r="B8" s="531"/>
      <c r="C8" s="532"/>
      <c r="D8" s="532"/>
      <c r="E8" s="532"/>
      <c r="F8" s="533"/>
      <c r="G8" s="129">
        <v>2020</v>
      </c>
      <c r="H8" s="130"/>
      <c r="I8" s="131">
        <v>2021</v>
      </c>
      <c r="J8" s="132">
        <v>2022</v>
      </c>
      <c r="K8" s="129">
        <v>2023</v>
      </c>
      <c r="L8" s="131">
        <v>2024</v>
      </c>
      <c r="M8" s="132">
        <v>2025</v>
      </c>
      <c r="N8" s="531"/>
      <c r="O8" s="532"/>
      <c r="P8" s="532"/>
      <c r="Q8" s="532"/>
      <c r="R8" s="533"/>
    </row>
    <row r="9" spans="1:18" ht="14.5" x14ac:dyDescent="0.35">
      <c r="B9" s="133" t="s">
        <v>127</v>
      </c>
      <c r="C9" s="133"/>
      <c r="D9" s="133"/>
      <c r="E9" s="133"/>
      <c r="F9" s="133"/>
      <c r="G9" s="134">
        <v>133.6</v>
      </c>
      <c r="H9" s="134">
        <v>0</v>
      </c>
      <c r="I9" s="134">
        <v>131.5</v>
      </c>
      <c r="J9" s="134">
        <v>125.1</v>
      </c>
      <c r="K9" s="134">
        <v>121.7</v>
      </c>
      <c r="L9" s="134">
        <v>119.1</v>
      </c>
      <c r="M9" s="134">
        <v>117.1</v>
      </c>
      <c r="N9" s="135" t="s">
        <v>128</v>
      </c>
      <c r="O9" s="133"/>
      <c r="P9" s="133"/>
      <c r="Q9" s="133"/>
      <c r="R9" s="133"/>
    </row>
    <row r="10" spans="1:18" ht="14" x14ac:dyDescent="0.3">
      <c r="B10" s="133"/>
      <c r="C10" s="133" t="s">
        <v>129</v>
      </c>
      <c r="D10" s="133"/>
      <c r="E10" s="133"/>
      <c r="F10" s="133"/>
      <c r="G10" s="134">
        <v>16.8</v>
      </c>
      <c r="H10" s="134">
        <v>0</v>
      </c>
      <c r="I10" s="134">
        <v>-2.1</v>
      </c>
      <c r="J10" s="134">
        <v>-6.4</v>
      </c>
      <c r="K10" s="134">
        <v>-3.4</v>
      </c>
      <c r="L10" s="134">
        <v>-2.6</v>
      </c>
      <c r="M10" s="134">
        <v>-2</v>
      </c>
      <c r="N10" s="133"/>
      <c r="O10" s="135" t="s">
        <v>130</v>
      </c>
      <c r="P10" s="133"/>
      <c r="Q10" s="133"/>
      <c r="R10" s="133"/>
    </row>
    <row r="11" spans="1:18" ht="14" x14ac:dyDescent="0.3">
      <c r="B11" s="8"/>
      <c r="C11" s="8"/>
      <c r="D11" s="8" t="s">
        <v>131</v>
      </c>
      <c r="E11" s="8"/>
      <c r="F11" s="8"/>
      <c r="G11" s="136">
        <v>2.8</v>
      </c>
      <c r="H11" s="136">
        <v>0</v>
      </c>
      <c r="I11" s="136">
        <v>1.5</v>
      </c>
      <c r="J11" s="136">
        <v>-0.3</v>
      </c>
      <c r="K11" s="136">
        <v>-0.6</v>
      </c>
      <c r="L11" s="136">
        <v>-0.7</v>
      </c>
      <c r="M11" s="136">
        <v>-0.8</v>
      </c>
      <c r="N11" s="8"/>
      <c r="O11" s="8"/>
      <c r="P11" s="137" t="s">
        <v>132</v>
      </c>
      <c r="Q11" s="8"/>
      <c r="R11" s="8"/>
    </row>
    <row r="12" spans="1:18" ht="14" x14ac:dyDescent="0.3">
      <c r="B12" s="8"/>
      <c r="C12" s="8"/>
      <c r="D12" s="8" t="s">
        <v>133</v>
      </c>
      <c r="E12" s="8"/>
      <c r="F12" s="8"/>
      <c r="G12" s="136">
        <v>9.5</v>
      </c>
      <c r="H12" s="136">
        <v>0</v>
      </c>
      <c r="I12" s="136">
        <v>-3</v>
      </c>
      <c r="J12" s="136">
        <v>-5.8</v>
      </c>
      <c r="K12" s="136">
        <v>-2.6</v>
      </c>
      <c r="L12" s="136">
        <v>-2</v>
      </c>
      <c r="M12" s="136">
        <v>-1.5</v>
      </c>
      <c r="N12" s="8"/>
      <c r="O12" s="8"/>
      <c r="P12" s="137" t="s">
        <v>134</v>
      </c>
      <c r="Q12" s="8"/>
      <c r="R12" s="8"/>
    </row>
    <row r="13" spans="1:18" ht="14" x14ac:dyDescent="0.3">
      <c r="B13" s="138"/>
      <c r="C13" s="8"/>
      <c r="D13" s="8"/>
      <c r="E13" s="139" t="s">
        <v>135</v>
      </c>
      <c r="F13" s="139"/>
      <c r="G13" s="136">
        <v>2.9</v>
      </c>
      <c r="H13" s="136">
        <v>0</v>
      </c>
      <c r="I13" s="136">
        <v>2.7</v>
      </c>
      <c r="J13" s="136">
        <v>2.5</v>
      </c>
      <c r="K13" s="136">
        <v>2.4</v>
      </c>
      <c r="L13" s="136">
        <v>2.2999999999999998</v>
      </c>
      <c r="M13" s="136">
        <v>2.2999999999999998</v>
      </c>
      <c r="N13" s="8"/>
      <c r="O13" s="8"/>
      <c r="P13" s="8"/>
      <c r="Q13" s="139" t="s">
        <v>136</v>
      </c>
      <c r="R13" s="139"/>
    </row>
    <row r="14" spans="1:18" ht="14" x14ac:dyDescent="0.3">
      <c r="B14" s="138"/>
      <c r="C14" s="8"/>
      <c r="D14" s="8"/>
      <c r="E14" s="139" t="s">
        <v>137</v>
      </c>
      <c r="F14" s="139"/>
      <c r="G14" s="136">
        <v>6.6</v>
      </c>
      <c r="H14" s="136">
        <v>0</v>
      </c>
      <c r="I14" s="136">
        <v>-5.7</v>
      </c>
      <c r="J14" s="136">
        <v>-8.3000000000000007</v>
      </c>
      <c r="K14" s="136">
        <v>-5</v>
      </c>
      <c r="L14" s="136">
        <v>-4.3</v>
      </c>
      <c r="M14" s="136">
        <v>-3.7</v>
      </c>
      <c r="N14" s="8"/>
      <c r="O14" s="8"/>
      <c r="P14" s="8"/>
      <c r="Q14" s="139" t="s">
        <v>138</v>
      </c>
      <c r="R14" s="139"/>
    </row>
    <row r="15" spans="1:18" ht="14" x14ac:dyDescent="0.3">
      <c r="B15" s="8"/>
      <c r="C15" s="8"/>
      <c r="D15" s="8" t="s">
        <v>139</v>
      </c>
      <c r="E15" s="8"/>
      <c r="F15" s="8"/>
      <c r="G15" s="136">
        <v>4.5</v>
      </c>
      <c r="H15" s="136">
        <v>0</v>
      </c>
      <c r="I15" s="136">
        <v>-0.6</v>
      </c>
      <c r="J15" s="136">
        <v>-0.2</v>
      </c>
      <c r="K15" s="136">
        <v>-0.2</v>
      </c>
      <c r="L15" s="136">
        <v>0.2</v>
      </c>
      <c r="M15" s="136">
        <v>0.2</v>
      </c>
      <c r="N15" s="8"/>
      <c r="O15" s="8"/>
      <c r="P15" s="137" t="s">
        <v>140</v>
      </c>
      <c r="Q15" s="8"/>
      <c r="R15" s="8"/>
    </row>
    <row r="16" spans="1:18" ht="14" x14ac:dyDescent="0.3">
      <c r="B16" s="8"/>
      <c r="C16" s="138" t="s">
        <v>141</v>
      </c>
      <c r="D16" s="8"/>
      <c r="E16" s="8"/>
      <c r="F16" s="8"/>
      <c r="G16" s="136"/>
      <c r="H16" s="136"/>
      <c r="I16" s="136"/>
      <c r="J16" s="136"/>
      <c r="K16" s="136"/>
      <c r="L16" s="136"/>
      <c r="M16" s="136"/>
      <c r="N16" s="8"/>
      <c r="O16" s="138" t="s">
        <v>144</v>
      </c>
      <c r="P16" s="137"/>
      <c r="Q16" s="8"/>
      <c r="R16" s="8"/>
    </row>
    <row r="17" spans="2:18" ht="14" x14ac:dyDescent="0.3">
      <c r="B17" s="8"/>
      <c r="C17" s="138" t="s">
        <v>142</v>
      </c>
      <c r="D17" s="8"/>
      <c r="E17" s="8"/>
      <c r="F17" s="8"/>
      <c r="G17" s="140">
        <v>2.2999999999999998</v>
      </c>
      <c r="H17" s="140">
        <v>0</v>
      </c>
      <c r="I17" s="140">
        <v>2.1</v>
      </c>
      <c r="J17" s="140">
        <v>2</v>
      </c>
      <c r="K17" s="140">
        <v>2</v>
      </c>
      <c r="L17" s="140">
        <v>2</v>
      </c>
      <c r="M17" s="140">
        <v>2</v>
      </c>
      <c r="N17" s="8"/>
      <c r="O17" s="138" t="s">
        <v>143</v>
      </c>
      <c r="P17" s="137"/>
      <c r="Q17" s="8"/>
      <c r="R17" s="8"/>
    </row>
    <row r="18" spans="2:18" ht="4.5" customHeight="1" x14ac:dyDescent="0.3">
      <c r="B18" s="37"/>
      <c r="C18" s="37"/>
      <c r="D18" s="37"/>
      <c r="E18" s="37"/>
      <c r="F18" s="37"/>
      <c r="G18" s="141"/>
      <c r="H18" s="141"/>
      <c r="I18" s="141"/>
      <c r="J18" s="141"/>
      <c r="K18" s="141"/>
      <c r="L18" s="141"/>
      <c r="M18" s="141"/>
      <c r="N18" s="37"/>
      <c r="O18" s="37"/>
      <c r="P18" s="142"/>
      <c r="Q18" s="37"/>
      <c r="R18" s="37"/>
    </row>
    <row r="19" spans="2:18" ht="14.5" x14ac:dyDescent="0.35">
      <c r="B19" s="143" t="s">
        <v>177</v>
      </c>
      <c r="C19" s="8"/>
      <c r="D19" s="8"/>
      <c r="E19" s="8"/>
      <c r="F19" s="8"/>
      <c r="G19" s="144"/>
      <c r="H19" s="144"/>
      <c r="I19" s="144"/>
      <c r="J19" s="144"/>
      <c r="K19" s="144"/>
      <c r="L19" s="144"/>
      <c r="M19" s="144"/>
      <c r="N19" s="8"/>
      <c r="O19" s="8"/>
      <c r="P19" s="8"/>
      <c r="Q19" s="8"/>
      <c r="R19" s="8"/>
    </row>
    <row r="20" spans="2:18" ht="14.5" x14ac:dyDescent="0.35">
      <c r="B20" s="143" t="s">
        <v>178</v>
      </c>
      <c r="C20" s="143"/>
      <c r="D20" s="143"/>
      <c r="E20" s="143"/>
      <c r="F20" s="143"/>
      <c r="G20" s="145"/>
      <c r="H20" s="145"/>
      <c r="I20" s="145"/>
      <c r="J20" s="145"/>
      <c r="K20" s="145"/>
      <c r="L20" s="146"/>
      <c r="M20" s="146"/>
    </row>
    <row r="21" spans="2:18" ht="13.5" customHeight="1" x14ac:dyDescent="0.25"/>
    <row r="22" spans="2:18" ht="13.5" customHeight="1" x14ac:dyDescent="0.25"/>
    <row r="23" spans="2:18" ht="13.5" customHeight="1" x14ac:dyDescent="0.25">
      <c r="G23" s="146"/>
      <c r="H23" s="146"/>
      <c r="I23" s="146"/>
      <c r="J23" s="146"/>
      <c r="K23" s="146"/>
      <c r="L23" s="146"/>
      <c r="M23" s="146"/>
    </row>
    <row r="24" spans="2:18" ht="13.5" customHeight="1" x14ac:dyDescent="0.25">
      <c r="G24" s="146"/>
      <c r="H24" s="146"/>
      <c r="I24" s="146"/>
      <c r="J24" s="146"/>
      <c r="K24" s="146"/>
      <c r="L24" s="146"/>
      <c r="M24" s="146"/>
    </row>
    <row r="25" spans="2:18" ht="13.5" customHeight="1" x14ac:dyDescent="0.25">
      <c r="G25" s="146"/>
      <c r="H25" s="146"/>
      <c r="I25" s="146"/>
      <c r="J25" s="146"/>
      <c r="K25" s="146"/>
      <c r="L25" s="146"/>
      <c r="M25" s="146"/>
    </row>
    <row r="26" spans="2:18" ht="13.5" customHeight="1" x14ac:dyDescent="0.25">
      <c r="G26" s="146"/>
      <c r="H26" s="146"/>
      <c r="I26" s="146"/>
      <c r="J26" s="146"/>
      <c r="K26" s="146"/>
      <c r="L26" s="146"/>
      <c r="M26" s="146"/>
    </row>
    <row r="27" spans="2:18" ht="13.5" customHeight="1" x14ac:dyDescent="0.25">
      <c r="G27" s="146"/>
      <c r="H27" s="146"/>
      <c r="I27" s="146"/>
      <c r="J27" s="146"/>
      <c r="K27" s="146"/>
      <c r="L27" s="146"/>
      <c r="M27" s="146"/>
    </row>
    <row r="28" spans="2:18" ht="13.5" customHeight="1" x14ac:dyDescent="0.25">
      <c r="G28" s="146"/>
      <c r="H28" s="146"/>
      <c r="I28" s="146"/>
      <c r="J28" s="146"/>
      <c r="K28" s="146"/>
      <c r="L28" s="146"/>
      <c r="M28" s="146"/>
    </row>
    <row r="29" spans="2:18" ht="13.5" customHeight="1" x14ac:dyDescent="0.25">
      <c r="G29" s="146"/>
      <c r="H29" s="146"/>
      <c r="I29" s="146"/>
      <c r="J29" s="146"/>
      <c r="K29" s="146"/>
      <c r="L29" s="146"/>
      <c r="M29" s="146"/>
    </row>
    <row r="30" spans="2:18" ht="13.5" customHeight="1" x14ac:dyDescent="0.25">
      <c r="G30" s="146"/>
      <c r="H30" s="146"/>
      <c r="I30" s="146"/>
      <c r="J30" s="146"/>
      <c r="K30" s="146"/>
      <c r="L30" s="146"/>
      <c r="M30" s="146"/>
    </row>
    <row r="31" spans="2:18" ht="13.5" customHeight="1" x14ac:dyDescent="0.25">
      <c r="G31" s="146"/>
      <c r="H31" s="146"/>
      <c r="I31" s="146"/>
      <c r="J31" s="146"/>
      <c r="K31" s="146"/>
      <c r="L31" s="146"/>
      <c r="M31" s="146"/>
    </row>
    <row r="32" spans="2:18" ht="13.5" customHeight="1" x14ac:dyDescent="0.25">
      <c r="G32" s="146"/>
      <c r="H32" s="146"/>
      <c r="I32" s="146"/>
      <c r="J32" s="146"/>
      <c r="K32" s="146"/>
      <c r="L32" s="146"/>
      <c r="M32" s="146"/>
    </row>
    <row r="33" spans="7:13" ht="13.5" customHeight="1" x14ac:dyDescent="0.25">
      <c r="G33" s="146"/>
      <c r="H33" s="146"/>
      <c r="I33" s="146"/>
      <c r="J33" s="146"/>
      <c r="K33" s="146"/>
      <c r="L33" s="146"/>
      <c r="M33" s="146"/>
    </row>
    <row r="34" spans="7:13" ht="13.5" customHeight="1" x14ac:dyDescent="0.25">
      <c r="G34" s="146"/>
      <c r="H34" s="146"/>
      <c r="I34" s="146"/>
      <c r="J34" s="146"/>
      <c r="K34" s="146"/>
      <c r="L34" s="146"/>
      <c r="M34" s="146"/>
    </row>
    <row r="35" spans="7:13" ht="13.5" customHeight="1" x14ac:dyDescent="0.25">
      <c r="G35" s="146"/>
    </row>
    <row r="36" spans="7:13" ht="13.5" customHeight="1" x14ac:dyDescent="0.25">
      <c r="G36" s="146"/>
    </row>
    <row r="37" spans="7:13" ht="13.5" customHeight="1" x14ac:dyDescent="0.25">
      <c r="G37" s="146"/>
    </row>
    <row r="38" spans="7:13" ht="13.5" customHeight="1" x14ac:dyDescent="0.25"/>
    <row r="39" spans="7:13" ht="13.5" customHeight="1" x14ac:dyDescent="0.25"/>
    <row r="40" spans="7:13" ht="13.5" customHeight="1" x14ac:dyDescent="0.25"/>
    <row r="41" spans="7:13" ht="13.5" customHeight="1" x14ac:dyDescent="0.25"/>
    <row r="42" spans="7:13" ht="13.5" customHeight="1" x14ac:dyDescent="0.25"/>
    <row r="43" spans="7:13" ht="13.5" customHeight="1" x14ac:dyDescent="0.25"/>
    <row r="44" spans="7:13" ht="13.5" customHeight="1" x14ac:dyDescent="0.25"/>
    <row r="45" spans="7:13" ht="13.5" customHeight="1" x14ac:dyDescent="0.25"/>
    <row r="46" spans="7:13" ht="13.5" customHeight="1" x14ac:dyDescent="0.25"/>
    <row r="47" spans="7:13" ht="13.5" customHeight="1" x14ac:dyDescent="0.25"/>
    <row r="48" spans="7:13" ht="13.5" customHeight="1" x14ac:dyDescent="0.25"/>
    <row r="49" ht="13.5" customHeight="1" x14ac:dyDescent="0.25"/>
    <row r="50" ht="13.5" customHeight="1" x14ac:dyDescent="0.25"/>
    <row r="51" ht="13.5" customHeight="1" x14ac:dyDescent="0.25"/>
    <row r="52" ht="13.5" customHeight="1" x14ac:dyDescent="0.25"/>
    <row r="53" ht="13.5" customHeight="1" x14ac:dyDescent="0.25"/>
    <row r="54" ht="13.5" customHeight="1" x14ac:dyDescent="0.25"/>
    <row r="55" ht="13.5" customHeight="1" x14ac:dyDescent="0.25"/>
    <row r="56" ht="13.5" customHeight="1" x14ac:dyDescent="0.25"/>
    <row r="57" ht="13.5" customHeight="1" x14ac:dyDescent="0.25"/>
    <row r="58" ht="13.5" customHeight="1" x14ac:dyDescent="0.25"/>
    <row r="59" ht="13.5" customHeight="1" x14ac:dyDescent="0.25"/>
    <row r="60" ht="13.5" customHeight="1" x14ac:dyDescent="0.25"/>
    <row r="61" ht="13.5" customHeight="1" x14ac:dyDescent="0.25"/>
    <row r="62" ht="13.5" customHeight="1" x14ac:dyDescent="0.25"/>
    <row r="63" ht="13.5" customHeight="1" x14ac:dyDescent="0.25"/>
    <row r="64" ht="13.5" customHeight="1" x14ac:dyDescent="0.25"/>
  </sheetData>
  <mergeCells count="7">
    <mergeCell ref="N6:R8"/>
    <mergeCell ref="I7:M7"/>
    <mergeCell ref="B2:R2"/>
    <mergeCell ref="B3:R3"/>
    <mergeCell ref="A4:K4"/>
    <mergeCell ref="B6:F8"/>
    <mergeCell ref="I6:M6"/>
  </mergeCells>
  <hyperlinks>
    <hyperlink ref="A1" location="Índice!A1" display="Índice" xr:uid="{2291125C-00F0-4208-A0A9-B4DC193BC06D}"/>
  </hyperlinks>
  <printOptions horizontalCentered="1" verticalCentered="1"/>
  <pageMargins left="0.25" right="0.25" top="0.75" bottom="0.75" header="0.3" footer="0.3"/>
  <pageSetup paperSize="9" scale="42"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E19076-6231-4D6E-921A-F507CB340E37}">
  <sheetPr codeName="Folha2">
    <pageSetUpPr fitToPage="1"/>
  </sheetPr>
  <dimension ref="A1:M56"/>
  <sheetViews>
    <sheetView showGridLines="0" zoomScaleNormal="100" workbookViewId="0"/>
  </sheetViews>
  <sheetFormatPr defaultColWidth="9.81640625" defaultRowHeight="12.5" x14ac:dyDescent="0.25"/>
  <cols>
    <col min="1" max="1" width="6.54296875" style="311" bestFit="1" customWidth="1"/>
    <col min="2" max="2" width="47.54296875" style="311" bestFit="1" customWidth="1"/>
    <col min="3" max="5" width="12.54296875" style="311" customWidth="1"/>
    <col min="6" max="6" width="16.453125" style="311" bestFit="1" customWidth="1"/>
    <col min="7" max="7" width="13" style="311" customWidth="1"/>
    <col min="8" max="9" width="11.453125" style="311" customWidth="1"/>
    <col min="10" max="11" width="18.54296875" style="311" customWidth="1"/>
    <col min="12" max="12" width="13.81640625" style="311" bestFit="1" customWidth="1"/>
    <col min="13" max="13" width="47.54296875" style="311" customWidth="1"/>
    <col min="14" max="16384" width="9.81640625" style="311"/>
  </cols>
  <sheetData>
    <row r="1" spans="1:13" x14ac:dyDescent="0.25">
      <c r="A1" s="16" t="s">
        <v>4</v>
      </c>
    </row>
    <row r="3" spans="1:13" ht="15" customHeight="1" x14ac:dyDescent="0.25">
      <c r="B3" s="456" t="s">
        <v>458</v>
      </c>
      <c r="C3" s="456"/>
      <c r="D3" s="456"/>
      <c r="E3" s="456"/>
      <c r="F3" s="456"/>
      <c r="G3" s="456"/>
      <c r="H3" s="456"/>
      <c r="I3" s="456"/>
      <c r="J3" s="456"/>
      <c r="K3" s="456"/>
      <c r="L3" s="456"/>
      <c r="M3" s="456"/>
    </row>
    <row r="4" spans="1:13" ht="15" customHeight="1" x14ac:dyDescent="0.25">
      <c r="B4" s="456" t="s">
        <v>462</v>
      </c>
      <c r="C4" s="456"/>
      <c r="D4" s="456"/>
      <c r="E4" s="456"/>
      <c r="F4" s="456"/>
      <c r="G4" s="456"/>
      <c r="H4" s="456"/>
      <c r="I4" s="456"/>
      <c r="J4" s="456"/>
      <c r="K4" s="456"/>
      <c r="L4" s="456"/>
      <c r="M4" s="456"/>
    </row>
    <row r="5" spans="1:13" ht="13.5" x14ac:dyDescent="0.35">
      <c r="B5" s="383" t="s">
        <v>5</v>
      </c>
    </row>
    <row r="6" spans="1:13" ht="15" customHeight="1" x14ac:dyDescent="0.25">
      <c r="J6" s="310"/>
      <c r="L6" s="310" t="s">
        <v>577</v>
      </c>
    </row>
    <row r="7" spans="1:13" ht="45" customHeight="1" x14ac:dyDescent="0.25">
      <c r="B7" s="544" t="s">
        <v>271</v>
      </c>
      <c r="C7" s="268" t="s">
        <v>578</v>
      </c>
      <c r="D7" s="268" t="s">
        <v>272</v>
      </c>
      <c r="E7" s="268" t="s">
        <v>273</v>
      </c>
      <c r="F7" s="268" t="s">
        <v>579</v>
      </c>
      <c r="G7" s="284" t="s">
        <v>580</v>
      </c>
      <c r="H7" s="284" t="s">
        <v>581</v>
      </c>
      <c r="I7" s="284" t="s">
        <v>582</v>
      </c>
      <c r="J7" s="544" t="s">
        <v>274</v>
      </c>
      <c r="K7" s="544" t="s">
        <v>275</v>
      </c>
      <c r="L7" s="285" t="s">
        <v>276</v>
      </c>
      <c r="M7" s="544" t="s">
        <v>277</v>
      </c>
    </row>
    <row r="8" spans="1:13" ht="37.5" x14ac:dyDescent="0.25">
      <c r="B8" s="545"/>
      <c r="C8" s="284" t="s">
        <v>278</v>
      </c>
      <c r="D8" s="284" t="s">
        <v>279</v>
      </c>
      <c r="E8" s="284" t="s">
        <v>280</v>
      </c>
      <c r="F8" s="268" t="s">
        <v>583</v>
      </c>
      <c r="G8" s="284" t="s">
        <v>584</v>
      </c>
      <c r="H8" s="284" t="s">
        <v>585</v>
      </c>
      <c r="I8" s="284" t="s">
        <v>586</v>
      </c>
      <c r="J8" s="546"/>
      <c r="K8" s="546"/>
      <c r="L8" s="376" t="s">
        <v>281</v>
      </c>
      <c r="M8" s="545"/>
    </row>
    <row r="9" spans="1:13" ht="25" customHeight="1" x14ac:dyDescent="0.25">
      <c r="B9" s="286" t="s">
        <v>587</v>
      </c>
      <c r="C9" s="287">
        <f>+C12+C19+C23+C21+C10+C25+C27+C29</f>
        <v>8105</v>
      </c>
      <c r="D9" s="287">
        <f>+D12+D19+D23+D21+D10+D25+D27+D29</f>
        <v>6358.6120594099993</v>
      </c>
      <c r="E9" s="287">
        <f>+E12+E19+E23+E21+E10+E25+E27+E29</f>
        <v>54673</v>
      </c>
      <c r="F9" s="287">
        <f>+F12+F19+F23+F21+F10+F25+F27+F29</f>
        <v>6358.6120594099993</v>
      </c>
      <c r="G9" s="288"/>
      <c r="H9" s="288"/>
      <c r="I9" s="288"/>
      <c r="J9" s="289"/>
      <c r="K9" s="289"/>
      <c r="L9" s="290"/>
      <c r="M9" s="286" t="s">
        <v>588</v>
      </c>
    </row>
    <row r="10" spans="1:13" ht="125" x14ac:dyDescent="0.25">
      <c r="B10" s="298" t="s">
        <v>589</v>
      </c>
      <c r="C10" s="292">
        <v>400</v>
      </c>
      <c r="D10" s="292">
        <v>272.80030005000003</v>
      </c>
      <c r="E10" s="296">
        <v>1005</v>
      </c>
      <c r="F10" s="296">
        <v>272.80030005000003</v>
      </c>
      <c r="G10" s="397" t="s">
        <v>590</v>
      </c>
      <c r="H10" s="397" t="s">
        <v>591</v>
      </c>
      <c r="I10" s="398" t="s">
        <v>592</v>
      </c>
      <c r="J10" s="397" t="s">
        <v>687</v>
      </c>
      <c r="K10" s="374" t="s">
        <v>593</v>
      </c>
      <c r="L10" s="399" t="s">
        <v>284</v>
      </c>
      <c r="M10" s="298" t="s">
        <v>594</v>
      </c>
    </row>
    <row r="11" spans="1:13" ht="20.149999999999999" customHeight="1" x14ac:dyDescent="0.25">
      <c r="B11" s="298"/>
      <c r="C11" s="292"/>
      <c r="D11" s="292"/>
      <c r="E11" s="292"/>
      <c r="F11" s="292"/>
      <c r="G11" s="293"/>
      <c r="H11" s="293"/>
      <c r="I11" s="293"/>
      <c r="J11" s="374"/>
      <c r="K11" s="374"/>
      <c r="L11" s="299"/>
      <c r="M11" s="298"/>
    </row>
    <row r="12" spans="1:13" ht="25" customHeight="1" x14ac:dyDescent="0.25">
      <c r="B12" s="291" t="s">
        <v>595</v>
      </c>
      <c r="C12" s="292">
        <v>6200</v>
      </c>
      <c r="D12" s="292">
        <f>SUM(D13:D17)</f>
        <v>5074.1142632699994</v>
      </c>
      <c r="E12" s="292">
        <f>SUM(E13:E17)</f>
        <v>31745</v>
      </c>
      <c r="F12" s="292">
        <f>SUM(F13:F17)</f>
        <v>5074.1142632699994</v>
      </c>
      <c r="G12" s="542" t="s">
        <v>596</v>
      </c>
      <c r="H12" s="542" t="s">
        <v>597</v>
      </c>
      <c r="I12" s="542" t="s">
        <v>592</v>
      </c>
      <c r="J12" s="291"/>
      <c r="K12" s="374"/>
      <c r="L12" s="543" t="s">
        <v>287</v>
      </c>
      <c r="M12" s="291" t="s">
        <v>282</v>
      </c>
    </row>
    <row r="13" spans="1:13" ht="25" x14ac:dyDescent="0.3">
      <c r="B13" s="295" t="s">
        <v>283</v>
      </c>
      <c r="C13" s="296"/>
      <c r="D13" s="296">
        <v>3961.0395342499996</v>
      </c>
      <c r="E13" s="296">
        <v>22605</v>
      </c>
      <c r="F13" s="296">
        <v>3961.0395342499996</v>
      </c>
      <c r="G13" s="542"/>
      <c r="H13" s="542"/>
      <c r="I13" s="542"/>
      <c r="J13" s="374"/>
      <c r="K13" s="137"/>
      <c r="L13" s="543"/>
      <c r="M13" s="297" t="s">
        <v>285</v>
      </c>
    </row>
    <row r="14" spans="1:13" x14ac:dyDescent="0.25">
      <c r="B14" s="295" t="s">
        <v>286</v>
      </c>
      <c r="C14" s="296"/>
      <c r="D14" s="296">
        <v>415.00470408000012</v>
      </c>
      <c r="E14" s="296">
        <v>1937</v>
      </c>
      <c r="F14" s="296">
        <v>415.00470408000012</v>
      </c>
      <c r="G14" s="542"/>
      <c r="H14" s="542"/>
      <c r="I14" s="542"/>
      <c r="J14" s="503" t="s">
        <v>598</v>
      </c>
      <c r="K14" s="503" t="s">
        <v>599</v>
      </c>
      <c r="L14" s="543"/>
      <c r="M14" s="295" t="s">
        <v>288</v>
      </c>
    </row>
    <row r="15" spans="1:13" x14ac:dyDescent="0.25">
      <c r="B15" s="295" t="s">
        <v>289</v>
      </c>
      <c r="C15" s="296"/>
      <c r="D15" s="296">
        <v>474.64361195999987</v>
      </c>
      <c r="E15" s="296">
        <v>5996</v>
      </c>
      <c r="F15" s="296">
        <v>474.64361195999987</v>
      </c>
      <c r="G15" s="542"/>
      <c r="H15" s="542"/>
      <c r="I15" s="542"/>
      <c r="J15" s="503"/>
      <c r="K15" s="503"/>
      <c r="L15" s="543"/>
      <c r="M15" s="295" t="s">
        <v>290</v>
      </c>
    </row>
    <row r="16" spans="1:13" ht="25" x14ac:dyDescent="0.25">
      <c r="B16" s="297" t="s">
        <v>291</v>
      </c>
      <c r="C16" s="296"/>
      <c r="D16" s="296">
        <v>111.08264257999998</v>
      </c>
      <c r="E16" s="296">
        <v>964</v>
      </c>
      <c r="F16" s="296">
        <v>111.08264257999998</v>
      </c>
      <c r="G16" s="542"/>
      <c r="H16" s="542"/>
      <c r="I16" s="542"/>
      <c r="J16" s="503"/>
      <c r="K16" s="503"/>
      <c r="L16" s="543"/>
      <c r="M16" s="297" t="s">
        <v>292</v>
      </c>
    </row>
    <row r="17" spans="1:13" ht="50" x14ac:dyDescent="0.25">
      <c r="B17" s="297" t="s">
        <v>600</v>
      </c>
      <c r="C17" s="296"/>
      <c r="D17" s="296">
        <v>112.3437704</v>
      </c>
      <c r="E17" s="296">
        <v>243</v>
      </c>
      <c r="F17" s="296">
        <v>112.3437704</v>
      </c>
      <c r="G17" s="542"/>
      <c r="H17" s="542"/>
      <c r="I17" s="542"/>
      <c r="J17" s="374" t="s">
        <v>601</v>
      </c>
      <c r="K17" s="374" t="s">
        <v>602</v>
      </c>
      <c r="L17" s="543"/>
      <c r="M17" s="297" t="s">
        <v>603</v>
      </c>
    </row>
    <row r="18" spans="1:13" x14ac:dyDescent="0.25">
      <c r="B18" s="297"/>
      <c r="C18" s="296"/>
      <c r="D18" s="296"/>
      <c r="E18" s="296"/>
      <c r="F18" s="296"/>
      <c r="G18" s="400"/>
      <c r="H18" s="401"/>
      <c r="I18" s="400"/>
      <c r="J18" s="374"/>
      <c r="K18" s="374"/>
      <c r="L18" s="294"/>
      <c r="M18" s="297"/>
    </row>
    <row r="19" spans="1:13" ht="60" customHeight="1" x14ac:dyDescent="0.25">
      <c r="B19" s="291" t="s">
        <v>293</v>
      </c>
      <c r="C19" s="292">
        <v>1000</v>
      </c>
      <c r="D19" s="292">
        <v>698.07066357999986</v>
      </c>
      <c r="E19" s="292">
        <v>16595</v>
      </c>
      <c r="F19" s="292">
        <v>698.07066357999986</v>
      </c>
      <c r="G19" s="397" t="s">
        <v>596</v>
      </c>
      <c r="H19" s="397" t="s">
        <v>597</v>
      </c>
      <c r="I19" s="397" t="s">
        <v>604</v>
      </c>
      <c r="J19" s="374" t="s">
        <v>605</v>
      </c>
      <c r="K19" s="374" t="s">
        <v>606</v>
      </c>
      <c r="L19" s="294"/>
      <c r="M19" s="298" t="s">
        <v>377</v>
      </c>
    </row>
    <row r="20" spans="1:13" x14ac:dyDescent="0.25">
      <c r="B20" s="291"/>
      <c r="C20" s="292"/>
      <c r="D20" s="292"/>
      <c r="E20" s="292"/>
      <c r="F20" s="292"/>
      <c r="G20" s="397"/>
      <c r="H20" s="397"/>
      <c r="I20" s="397"/>
      <c r="J20" s="374"/>
      <c r="K20" s="374"/>
      <c r="L20" s="294"/>
      <c r="M20" s="298"/>
    </row>
    <row r="21" spans="1:13" ht="115.5" customHeight="1" x14ac:dyDescent="0.25">
      <c r="A21" s="402"/>
      <c r="B21" s="298" t="s">
        <v>607</v>
      </c>
      <c r="C21" s="292">
        <v>100</v>
      </c>
      <c r="D21" s="292">
        <v>61.320600609999801</v>
      </c>
      <c r="E21" s="292">
        <v>2624</v>
      </c>
      <c r="F21" s="292">
        <v>61.320600609999801</v>
      </c>
      <c r="G21" s="397" t="s">
        <v>608</v>
      </c>
      <c r="H21" s="397" t="s">
        <v>597</v>
      </c>
      <c r="I21" s="397" t="s">
        <v>592</v>
      </c>
      <c r="J21" s="374" t="s">
        <v>688</v>
      </c>
      <c r="K21" s="374" t="s">
        <v>609</v>
      </c>
      <c r="L21" s="299" t="s">
        <v>297</v>
      </c>
      <c r="M21" s="298" t="s">
        <v>296</v>
      </c>
    </row>
    <row r="22" spans="1:13" x14ac:dyDescent="0.25">
      <c r="A22" s="384"/>
      <c r="B22" s="298"/>
      <c r="C22" s="292"/>
      <c r="D22" s="292"/>
      <c r="E22" s="292"/>
      <c r="F22" s="292"/>
      <c r="G22" s="397"/>
      <c r="H22" s="397"/>
      <c r="I22" s="397"/>
      <c r="J22" s="374"/>
      <c r="K22" s="374"/>
      <c r="L22" s="299"/>
      <c r="M22" s="298"/>
    </row>
    <row r="23" spans="1:13" ht="81.650000000000006" customHeight="1" x14ac:dyDescent="0.25">
      <c r="B23" s="298" t="s">
        <v>294</v>
      </c>
      <c r="C23" s="292">
        <v>150</v>
      </c>
      <c r="D23" s="292">
        <v>111.27223866999999</v>
      </c>
      <c r="E23" s="292">
        <v>2291</v>
      </c>
      <c r="F23" s="292">
        <v>111.27223866999999</v>
      </c>
      <c r="G23" s="397" t="s">
        <v>596</v>
      </c>
      <c r="H23" s="397" t="s">
        <v>597</v>
      </c>
      <c r="I23" s="397" t="s">
        <v>604</v>
      </c>
      <c r="J23" s="374" t="s">
        <v>689</v>
      </c>
      <c r="K23" s="374" t="s">
        <v>610</v>
      </c>
      <c r="L23" s="294" t="s">
        <v>611</v>
      </c>
      <c r="M23" s="298" t="s">
        <v>295</v>
      </c>
    </row>
    <row r="24" spans="1:13" x14ac:dyDescent="0.25">
      <c r="B24" s="298"/>
      <c r="C24" s="292"/>
      <c r="D24" s="292"/>
      <c r="E24" s="292"/>
      <c r="F24" s="292"/>
      <c r="G24" s="397"/>
      <c r="H24" s="397"/>
      <c r="I24" s="397"/>
      <c r="J24" s="374"/>
      <c r="K24" s="374"/>
      <c r="L24" s="294"/>
      <c r="M24" s="298"/>
    </row>
    <row r="25" spans="1:13" ht="88" customHeight="1" x14ac:dyDescent="0.25">
      <c r="B25" s="298" t="s">
        <v>612</v>
      </c>
      <c r="C25" s="292">
        <v>70</v>
      </c>
      <c r="D25" s="292">
        <v>63</v>
      </c>
      <c r="E25" s="292">
        <v>2</v>
      </c>
      <c r="F25" s="292">
        <v>63</v>
      </c>
      <c r="G25" s="397" t="s">
        <v>596</v>
      </c>
      <c r="H25" s="397" t="s">
        <v>597</v>
      </c>
      <c r="I25" s="398">
        <v>0.9</v>
      </c>
      <c r="J25" s="374" t="s">
        <v>613</v>
      </c>
      <c r="K25" s="374" t="s">
        <v>614</v>
      </c>
      <c r="L25" s="299"/>
      <c r="M25" s="298" t="s">
        <v>298</v>
      </c>
    </row>
    <row r="26" spans="1:13" x14ac:dyDescent="0.25">
      <c r="B26" s="298"/>
      <c r="C26" s="292"/>
      <c r="D26" s="292"/>
      <c r="E26" s="292"/>
      <c r="F26" s="292"/>
      <c r="G26" s="397"/>
      <c r="H26" s="397"/>
      <c r="I26" s="398"/>
      <c r="J26" s="374"/>
      <c r="K26" s="374"/>
      <c r="L26" s="299"/>
      <c r="M26" s="298"/>
    </row>
    <row r="27" spans="1:13" ht="55.5" customHeight="1" x14ac:dyDescent="0.25">
      <c r="B27" s="298" t="s">
        <v>615</v>
      </c>
      <c r="C27" s="292">
        <v>20</v>
      </c>
      <c r="D27" s="292">
        <v>4.7904704300000001</v>
      </c>
      <c r="E27" s="292">
        <v>32</v>
      </c>
      <c r="F27" s="292">
        <v>4.7904704300000001</v>
      </c>
      <c r="G27" s="397" t="s">
        <v>608</v>
      </c>
      <c r="H27" s="397" t="s">
        <v>597</v>
      </c>
      <c r="I27" s="397" t="s">
        <v>592</v>
      </c>
      <c r="J27" s="374" t="s">
        <v>616</v>
      </c>
      <c r="K27" s="374" t="s">
        <v>617</v>
      </c>
      <c r="L27" s="299" t="s">
        <v>618</v>
      </c>
      <c r="M27" s="298" t="s">
        <v>619</v>
      </c>
    </row>
    <row r="28" spans="1:13" x14ac:dyDescent="0.25">
      <c r="B28" s="298"/>
      <c r="C28" s="292"/>
      <c r="D28" s="292"/>
      <c r="E28" s="292"/>
      <c r="F28" s="292"/>
      <c r="G28" s="397"/>
      <c r="H28" s="397"/>
      <c r="I28" s="397"/>
      <c r="J28" s="374"/>
      <c r="K28" s="374"/>
      <c r="L28" s="299"/>
      <c r="M28" s="298"/>
    </row>
    <row r="29" spans="1:13" ht="53.15" customHeight="1" x14ac:dyDescent="0.25">
      <c r="B29" s="298" t="s">
        <v>620</v>
      </c>
      <c r="C29" s="292">
        <v>165</v>
      </c>
      <c r="D29" s="292">
        <v>73.243522799999994</v>
      </c>
      <c r="E29" s="292">
        <v>379</v>
      </c>
      <c r="F29" s="292">
        <v>73.243522799999994</v>
      </c>
      <c r="G29" s="397" t="s">
        <v>596</v>
      </c>
      <c r="H29" s="397" t="s">
        <v>597</v>
      </c>
      <c r="I29" s="397" t="s">
        <v>604</v>
      </c>
      <c r="J29" s="374" t="s">
        <v>621</v>
      </c>
      <c r="K29" s="374" t="s">
        <v>622</v>
      </c>
      <c r="L29" s="299" t="s">
        <v>623</v>
      </c>
      <c r="M29" s="298" t="s">
        <v>624</v>
      </c>
    </row>
    <row r="30" spans="1:13" ht="4.5" customHeight="1" x14ac:dyDescent="0.25">
      <c r="B30" s="385"/>
      <c r="C30" s="385"/>
      <c r="D30" s="385"/>
      <c r="E30" s="385"/>
      <c r="F30" s="385"/>
      <c r="G30" s="385"/>
      <c r="H30" s="385"/>
      <c r="I30" s="385"/>
      <c r="J30" s="385"/>
      <c r="K30" s="385"/>
      <c r="L30" s="385"/>
      <c r="M30" s="385"/>
    </row>
    <row r="31" spans="1:13" hidden="1" x14ac:dyDescent="0.25">
      <c r="B31" s="541" t="s">
        <v>299</v>
      </c>
      <c r="C31" s="541"/>
      <c r="D31" s="541"/>
      <c r="E31" s="541"/>
      <c r="F31" s="541"/>
      <c r="G31" s="541"/>
      <c r="H31" s="541"/>
      <c r="I31" s="541"/>
      <c r="J31" s="541"/>
      <c r="K31" s="386"/>
      <c r="L31" s="386"/>
      <c r="M31" s="386"/>
    </row>
    <row r="32" spans="1:13" x14ac:dyDescent="0.25">
      <c r="B32" s="539" t="s">
        <v>625</v>
      </c>
      <c r="C32" s="539"/>
      <c r="D32" s="539"/>
      <c r="E32" s="539"/>
      <c r="F32" s="539"/>
      <c r="G32" s="539"/>
      <c r="H32" s="539"/>
      <c r="I32" s="539"/>
      <c r="J32" s="539"/>
      <c r="K32" s="386"/>
      <c r="L32" s="386"/>
      <c r="M32" s="386"/>
    </row>
    <row r="33" spans="2:13" x14ac:dyDescent="0.25">
      <c r="B33" s="539" t="s">
        <v>626</v>
      </c>
      <c r="C33" s="539"/>
      <c r="D33" s="539"/>
      <c r="E33" s="539"/>
      <c r="F33" s="539"/>
      <c r="G33" s="539"/>
      <c r="H33" s="539"/>
      <c r="I33" s="539"/>
      <c r="J33" s="539"/>
      <c r="K33" s="386"/>
      <c r="L33" s="386"/>
      <c r="M33" s="386"/>
    </row>
    <row r="34" spans="2:13" x14ac:dyDescent="0.25">
      <c r="B34" s="539" t="s">
        <v>627</v>
      </c>
      <c r="C34" s="539"/>
      <c r="D34" s="539"/>
      <c r="E34" s="539"/>
      <c r="F34" s="539"/>
      <c r="G34" s="539"/>
      <c r="H34" s="539"/>
      <c r="I34" s="539"/>
      <c r="J34" s="539"/>
      <c r="K34" s="539"/>
      <c r="L34" s="539"/>
      <c r="M34" s="539"/>
    </row>
    <row r="35" spans="2:13" ht="12.65" customHeight="1" x14ac:dyDescent="0.25">
      <c r="B35" s="539" t="s">
        <v>628</v>
      </c>
      <c r="C35" s="539"/>
      <c r="D35" s="539"/>
      <c r="E35" s="539"/>
      <c r="F35" s="539"/>
      <c r="G35" s="539"/>
      <c r="H35" s="539"/>
      <c r="I35" s="539"/>
      <c r="J35" s="539"/>
      <c r="K35" s="539"/>
      <c r="L35" s="539"/>
      <c r="M35" s="539"/>
    </row>
    <row r="36" spans="2:13" ht="12.65" customHeight="1" x14ac:dyDescent="0.25">
      <c r="B36" s="539" t="s">
        <v>629</v>
      </c>
      <c r="C36" s="539"/>
      <c r="D36" s="539"/>
      <c r="E36" s="539"/>
      <c r="F36" s="539"/>
      <c r="G36" s="539"/>
      <c r="H36" s="539"/>
      <c r="I36" s="539"/>
      <c r="J36" s="539"/>
      <c r="K36" s="386"/>
      <c r="L36" s="386"/>
      <c r="M36" s="386"/>
    </row>
    <row r="37" spans="2:13" ht="12.65" customHeight="1" x14ac:dyDescent="0.25">
      <c r="B37" s="539"/>
      <c r="C37" s="539"/>
      <c r="D37" s="539"/>
      <c r="E37" s="539"/>
      <c r="F37" s="539"/>
      <c r="G37" s="539"/>
      <c r="H37" s="539"/>
      <c r="I37" s="539"/>
      <c r="J37" s="539"/>
      <c r="K37" s="386"/>
      <c r="L37" s="386"/>
      <c r="M37" s="386"/>
    </row>
    <row r="38" spans="2:13" ht="12.65" customHeight="1" x14ac:dyDescent="0.25">
      <c r="B38" s="539" t="s">
        <v>630</v>
      </c>
      <c r="C38" s="539"/>
      <c r="D38" s="539"/>
      <c r="E38" s="539"/>
      <c r="F38" s="539"/>
      <c r="G38" s="539"/>
      <c r="H38" s="539"/>
      <c r="I38" s="539"/>
      <c r="J38" s="539"/>
      <c r="K38" s="386"/>
      <c r="L38" s="386"/>
      <c r="M38" s="386"/>
    </row>
    <row r="39" spans="2:13" ht="12.65" customHeight="1" x14ac:dyDescent="0.25">
      <c r="B39" s="539" t="s">
        <v>631</v>
      </c>
      <c r="C39" s="539"/>
      <c r="D39" s="539"/>
      <c r="E39" s="539"/>
      <c r="F39" s="539"/>
      <c r="G39" s="539"/>
      <c r="H39" s="539"/>
      <c r="I39" s="539"/>
      <c r="J39" s="539"/>
      <c r="K39" s="539"/>
      <c r="L39" s="539"/>
      <c r="M39" s="539"/>
    </row>
    <row r="40" spans="2:13" ht="12.65" customHeight="1" x14ac:dyDescent="0.25">
      <c r="B40" s="539"/>
      <c r="C40" s="539"/>
      <c r="D40" s="539"/>
      <c r="E40" s="539"/>
      <c r="F40" s="539"/>
      <c r="G40" s="539"/>
      <c r="H40" s="539"/>
      <c r="I40" s="539"/>
      <c r="J40" s="539"/>
      <c r="K40" s="539"/>
      <c r="L40" s="539"/>
      <c r="M40" s="539"/>
    </row>
    <row r="41" spans="2:13" x14ac:dyDescent="0.25">
      <c r="B41" s="539" t="s">
        <v>632</v>
      </c>
      <c r="C41" s="539"/>
      <c r="D41" s="539"/>
      <c r="E41" s="539"/>
      <c r="F41" s="539"/>
      <c r="G41" s="539"/>
      <c r="H41" s="539"/>
      <c r="I41" s="539"/>
      <c r="J41" s="539"/>
      <c r="K41" s="386"/>
      <c r="L41" s="386"/>
      <c r="M41" s="387"/>
    </row>
    <row r="42" spans="2:13" x14ac:dyDescent="0.25">
      <c r="B42" s="539" t="s">
        <v>633</v>
      </c>
      <c r="C42" s="539"/>
      <c r="D42" s="539"/>
      <c r="E42" s="539"/>
      <c r="F42" s="539"/>
      <c r="G42" s="539"/>
      <c r="H42" s="539"/>
      <c r="I42" s="539"/>
      <c r="J42" s="539"/>
      <c r="K42" s="386"/>
      <c r="L42" s="388"/>
    </row>
    <row r="43" spans="2:13" x14ac:dyDescent="0.25">
      <c r="B43" s="540" t="s">
        <v>634</v>
      </c>
      <c r="C43" s="540"/>
      <c r="D43" s="540"/>
      <c r="E43" s="540"/>
      <c r="F43" s="540"/>
      <c r="G43" s="540"/>
      <c r="H43" s="540"/>
      <c r="I43" s="540"/>
      <c r="J43" s="540"/>
      <c r="K43" s="540"/>
      <c r="L43" s="540"/>
      <c r="M43" s="540"/>
    </row>
    <row r="44" spans="2:13" x14ac:dyDescent="0.25">
      <c r="B44" s="540"/>
      <c r="C44" s="540"/>
      <c r="D44" s="540"/>
      <c r="E44" s="540"/>
      <c r="F44" s="540"/>
      <c r="G44" s="540"/>
      <c r="H44" s="540"/>
      <c r="I44" s="540"/>
      <c r="J44" s="540"/>
      <c r="K44" s="540"/>
      <c r="L44" s="540"/>
      <c r="M44" s="540"/>
    </row>
    <row r="45" spans="2:13" x14ac:dyDescent="0.25">
      <c r="B45" s="539" t="s">
        <v>635</v>
      </c>
      <c r="C45" s="539"/>
      <c r="D45" s="539"/>
      <c r="E45" s="539"/>
      <c r="F45" s="539"/>
      <c r="G45" s="539"/>
      <c r="H45" s="539"/>
      <c r="I45" s="539"/>
      <c r="J45" s="539"/>
      <c r="K45" s="386"/>
      <c r="L45" s="388"/>
    </row>
    <row r="46" spans="2:13" x14ac:dyDescent="0.25">
      <c r="B46" s="386" t="s">
        <v>636</v>
      </c>
      <c r="C46" s="386"/>
      <c r="D46" s="386"/>
      <c r="E46" s="386"/>
      <c r="F46" s="386"/>
      <c r="G46" s="386"/>
      <c r="H46" s="386"/>
      <c r="I46" s="386"/>
      <c r="J46" s="386"/>
      <c r="K46" s="386"/>
      <c r="L46" s="388"/>
    </row>
    <row r="47" spans="2:13" x14ac:dyDescent="0.25">
      <c r="B47" s="539" t="s">
        <v>637</v>
      </c>
      <c r="C47" s="539"/>
      <c r="D47" s="539"/>
      <c r="E47" s="539"/>
      <c r="F47" s="539"/>
      <c r="G47" s="539"/>
      <c r="H47" s="539"/>
      <c r="I47" s="539"/>
      <c r="J47" s="539"/>
      <c r="K47" s="539"/>
      <c r="L47" s="539"/>
      <c r="M47" s="539"/>
    </row>
    <row r="48" spans="2:13" ht="12.65" customHeight="1" x14ac:dyDescent="0.25">
      <c r="B48" s="539" t="s">
        <v>638</v>
      </c>
      <c r="C48" s="539"/>
      <c r="D48" s="539"/>
      <c r="E48" s="539"/>
      <c r="F48" s="539"/>
      <c r="G48" s="539"/>
      <c r="H48" s="539"/>
      <c r="I48" s="539"/>
      <c r="J48" s="539"/>
      <c r="K48" s="539"/>
      <c r="L48" s="539"/>
      <c r="M48" s="539"/>
    </row>
    <row r="49" spans="2:13" x14ac:dyDescent="0.25">
      <c r="B49" s="539" t="s">
        <v>639</v>
      </c>
      <c r="C49" s="539"/>
      <c r="D49" s="539"/>
      <c r="E49" s="539"/>
      <c r="F49" s="539"/>
      <c r="G49" s="539"/>
      <c r="H49" s="539"/>
      <c r="I49" s="539"/>
      <c r="J49" s="539"/>
      <c r="K49" s="386"/>
      <c r="L49" s="388"/>
    </row>
    <row r="50" spans="2:13" x14ac:dyDescent="0.25">
      <c r="B50" s="539"/>
      <c r="C50" s="539"/>
      <c r="D50" s="539"/>
      <c r="E50" s="539"/>
      <c r="F50" s="539"/>
      <c r="G50" s="539"/>
      <c r="H50" s="539"/>
      <c r="I50" s="539"/>
      <c r="J50" s="539"/>
      <c r="K50" s="386"/>
      <c r="L50" s="388"/>
    </row>
    <row r="51" spans="2:13" x14ac:dyDescent="0.25">
      <c r="B51" s="539" t="s">
        <v>640</v>
      </c>
      <c r="C51" s="539"/>
      <c r="D51" s="539"/>
      <c r="E51" s="539"/>
      <c r="F51" s="539"/>
      <c r="G51" s="539"/>
      <c r="H51" s="539"/>
      <c r="I51" s="539"/>
      <c r="J51" s="539"/>
      <c r="K51" s="386"/>
      <c r="L51" s="388"/>
    </row>
    <row r="52" spans="2:13" ht="12.65" customHeight="1" x14ac:dyDescent="0.25">
      <c r="B52" s="539" t="s">
        <v>641</v>
      </c>
      <c r="C52" s="539"/>
      <c r="D52" s="539"/>
      <c r="E52" s="539"/>
      <c r="F52" s="539"/>
      <c r="G52" s="539"/>
      <c r="H52" s="539"/>
      <c r="I52" s="539"/>
      <c r="J52" s="539"/>
      <c r="K52" s="539"/>
      <c r="L52" s="539"/>
      <c r="M52" s="539"/>
    </row>
    <row r="53" spans="2:13" x14ac:dyDescent="0.25">
      <c r="B53" s="539" t="s">
        <v>642</v>
      </c>
      <c r="C53" s="539"/>
      <c r="D53" s="539"/>
      <c r="E53" s="539"/>
      <c r="F53" s="539"/>
      <c r="G53" s="539"/>
      <c r="H53" s="539"/>
      <c r="I53" s="539"/>
      <c r="J53" s="539"/>
      <c r="K53" s="386"/>
      <c r="L53" s="388"/>
    </row>
    <row r="54" spans="2:13" x14ac:dyDescent="0.25">
      <c r="B54" s="539" t="s">
        <v>643</v>
      </c>
      <c r="C54" s="539"/>
      <c r="D54" s="539"/>
      <c r="E54" s="539"/>
      <c r="F54" s="539"/>
      <c r="G54" s="539"/>
      <c r="H54" s="539"/>
      <c r="I54" s="539"/>
      <c r="J54" s="539"/>
      <c r="K54" s="386"/>
      <c r="L54" s="388"/>
    </row>
    <row r="55" spans="2:13" x14ac:dyDescent="0.25">
      <c r="B55" s="540" t="s">
        <v>644</v>
      </c>
      <c r="C55" s="540"/>
      <c r="D55" s="540"/>
      <c r="E55" s="540"/>
      <c r="F55" s="540"/>
      <c r="G55" s="540"/>
      <c r="H55" s="540"/>
      <c r="I55" s="540"/>
      <c r="J55" s="540"/>
      <c r="K55" s="540"/>
      <c r="L55" s="540"/>
      <c r="M55" s="540"/>
    </row>
    <row r="56" spans="2:13" x14ac:dyDescent="0.25">
      <c r="B56" s="540"/>
      <c r="C56" s="540"/>
      <c r="D56" s="540"/>
      <c r="E56" s="540"/>
      <c r="F56" s="540"/>
      <c r="G56" s="540"/>
      <c r="H56" s="540"/>
      <c r="I56" s="540"/>
      <c r="J56" s="540"/>
      <c r="K56" s="540"/>
      <c r="L56" s="540"/>
      <c r="M56" s="540"/>
    </row>
  </sheetData>
  <mergeCells count="32">
    <mergeCell ref="B3:M3"/>
    <mergeCell ref="B4:M4"/>
    <mergeCell ref="B7:B8"/>
    <mergeCell ref="J7:J8"/>
    <mergeCell ref="K7:K8"/>
    <mergeCell ref="M7:M8"/>
    <mergeCell ref="G12:G17"/>
    <mergeCell ref="H12:H17"/>
    <mergeCell ref="I12:I17"/>
    <mergeCell ref="L12:L17"/>
    <mergeCell ref="J14:J16"/>
    <mergeCell ref="K14:K16"/>
    <mergeCell ref="B45:J45"/>
    <mergeCell ref="B31:J31"/>
    <mergeCell ref="B32:J32"/>
    <mergeCell ref="B33:J33"/>
    <mergeCell ref="B34:M34"/>
    <mergeCell ref="B35:M35"/>
    <mergeCell ref="B36:J37"/>
    <mergeCell ref="B38:J38"/>
    <mergeCell ref="B39:M40"/>
    <mergeCell ref="B41:J41"/>
    <mergeCell ref="B42:J42"/>
    <mergeCell ref="B43:M44"/>
    <mergeCell ref="B54:J54"/>
    <mergeCell ref="B55:M56"/>
    <mergeCell ref="B47:M47"/>
    <mergeCell ref="B48:M48"/>
    <mergeCell ref="B49:J50"/>
    <mergeCell ref="B51:J51"/>
    <mergeCell ref="B52:M52"/>
    <mergeCell ref="B53:J53"/>
  </mergeCells>
  <hyperlinks>
    <hyperlink ref="A1" location="Índice!A1" display="Índice" xr:uid="{7C6BB48A-7B2B-43AA-85A0-456DD64621E2}"/>
  </hyperlinks>
  <pageMargins left="0.7" right="0.7" top="0.75" bottom="0.75" header="0.3" footer="0.3"/>
  <pageSetup paperSize="9" scale="36"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BCF58-5FA2-42B2-B38A-18D76183DAB7}">
  <sheetPr codeName="Folha28">
    <pageSetUpPr fitToPage="1"/>
  </sheetPr>
  <dimension ref="A1:J34"/>
  <sheetViews>
    <sheetView showGridLines="0" zoomScaleNormal="100" zoomScaleSheetLayoutView="70" zoomScalePageLayoutView="50" workbookViewId="0"/>
  </sheetViews>
  <sheetFormatPr defaultColWidth="9.453125" defaultRowHeight="12.5" x14ac:dyDescent="0.3"/>
  <cols>
    <col min="1" max="1" width="6.54296875" style="8" bestFit="1" customWidth="1"/>
    <col min="2" max="2" width="7.453125" style="8" customWidth="1"/>
    <col min="3" max="3" width="22.54296875" style="156" bestFit="1" customWidth="1"/>
    <col min="4" max="5" width="12.54296875" style="8" customWidth="1"/>
    <col min="6" max="6" width="13.54296875" style="8" customWidth="1"/>
    <col min="7" max="9" width="12.54296875" style="8" customWidth="1"/>
    <col min="10" max="10" width="22.54296875" style="8" customWidth="1"/>
    <col min="11" max="16384" width="9.453125" style="8"/>
  </cols>
  <sheetData>
    <row r="1" spans="1:10" x14ac:dyDescent="0.3">
      <c r="A1" s="16" t="s">
        <v>4</v>
      </c>
      <c r="B1" s="10"/>
      <c r="C1" s="10"/>
    </row>
    <row r="2" spans="1:10" x14ac:dyDescent="0.3">
      <c r="C2" s="456" t="s">
        <v>459</v>
      </c>
      <c r="D2" s="456"/>
      <c r="E2" s="456"/>
      <c r="F2" s="456"/>
      <c r="G2" s="456"/>
      <c r="H2" s="456"/>
      <c r="I2" s="456"/>
      <c r="J2" s="456"/>
    </row>
    <row r="3" spans="1:10" x14ac:dyDescent="0.3">
      <c r="C3" s="456" t="s">
        <v>463</v>
      </c>
      <c r="D3" s="456"/>
      <c r="E3" s="456"/>
      <c r="F3" s="456"/>
      <c r="G3" s="456"/>
      <c r="H3" s="456"/>
      <c r="I3" s="456"/>
      <c r="J3" s="456"/>
    </row>
    <row r="4" spans="1:10" ht="13" x14ac:dyDescent="0.35">
      <c r="A4" s="11"/>
      <c r="B4" s="11"/>
      <c r="C4" s="1" t="s">
        <v>5</v>
      </c>
      <c r="E4" s="123"/>
      <c r="F4" s="123"/>
      <c r="G4" s="123"/>
      <c r="H4" s="123"/>
      <c r="I4" s="123"/>
      <c r="J4" s="123"/>
    </row>
    <row r="5" spans="1:10" x14ac:dyDescent="0.3">
      <c r="A5" s="11"/>
      <c r="B5" s="11"/>
      <c r="C5" s="517" t="s">
        <v>333</v>
      </c>
      <c r="D5" s="517"/>
      <c r="E5" s="517"/>
      <c r="F5" s="517"/>
      <c r="G5" s="517"/>
      <c r="H5" s="517"/>
      <c r="I5" s="517"/>
      <c r="J5" s="517"/>
    </row>
    <row r="6" spans="1:10" x14ac:dyDescent="0.3">
      <c r="C6" s="137"/>
      <c r="D6" s="137"/>
      <c r="E6" s="137"/>
      <c r="F6" s="137"/>
      <c r="G6" s="137"/>
      <c r="H6" s="137"/>
      <c r="I6" s="137"/>
      <c r="J6" s="267" t="s">
        <v>645</v>
      </c>
    </row>
    <row r="7" spans="1:10" ht="50" x14ac:dyDescent="0.3">
      <c r="C7" s="544" t="s">
        <v>300</v>
      </c>
      <c r="D7" s="268" t="s">
        <v>301</v>
      </c>
      <c r="E7" s="268" t="s">
        <v>273</v>
      </c>
      <c r="F7" s="268" t="s">
        <v>646</v>
      </c>
      <c r="G7" s="268" t="s">
        <v>647</v>
      </c>
      <c r="H7" s="268" t="s">
        <v>302</v>
      </c>
      <c r="I7" s="268" t="s">
        <v>303</v>
      </c>
      <c r="J7" s="544" t="s">
        <v>304</v>
      </c>
    </row>
    <row r="8" spans="1:10" ht="50" x14ac:dyDescent="0.3">
      <c r="C8" s="546"/>
      <c r="D8" s="268" t="s">
        <v>648</v>
      </c>
      <c r="E8" s="268" t="s">
        <v>280</v>
      </c>
      <c r="F8" s="268" t="s">
        <v>583</v>
      </c>
      <c r="G8" s="268" t="s">
        <v>305</v>
      </c>
      <c r="H8" s="268" t="s">
        <v>306</v>
      </c>
      <c r="I8" s="268" t="s">
        <v>307</v>
      </c>
      <c r="J8" s="546"/>
    </row>
    <row r="9" spans="1:10" x14ac:dyDescent="0.3">
      <c r="C9" s="269" t="s">
        <v>308</v>
      </c>
      <c r="D9" s="270">
        <v>6359</v>
      </c>
      <c r="E9" s="270">
        <v>55980</v>
      </c>
      <c r="F9" s="270">
        <v>6359</v>
      </c>
      <c r="G9" s="271">
        <v>1</v>
      </c>
      <c r="H9" s="271">
        <v>1</v>
      </c>
      <c r="I9" s="272">
        <v>114</v>
      </c>
      <c r="J9" s="269" t="s">
        <v>308</v>
      </c>
    </row>
    <row r="10" spans="1:10" x14ac:dyDescent="0.3">
      <c r="C10" s="89" t="s">
        <v>309</v>
      </c>
      <c r="D10" s="273">
        <v>1134</v>
      </c>
      <c r="E10" s="273">
        <v>37572</v>
      </c>
      <c r="F10" s="273">
        <v>1134</v>
      </c>
      <c r="G10" s="274">
        <v>0.18</v>
      </c>
      <c r="H10" s="274">
        <v>0.67</v>
      </c>
      <c r="I10" s="273">
        <v>30</v>
      </c>
      <c r="J10" s="89" t="s">
        <v>309</v>
      </c>
    </row>
    <row r="11" spans="1:10" x14ac:dyDescent="0.3">
      <c r="C11" s="89" t="s">
        <v>310</v>
      </c>
      <c r="D11" s="273">
        <v>2281</v>
      </c>
      <c r="E11" s="273">
        <v>13829</v>
      </c>
      <c r="F11" s="273">
        <v>2281</v>
      </c>
      <c r="G11" s="274">
        <v>0.36</v>
      </c>
      <c r="H11" s="274">
        <v>0.25</v>
      </c>
      <c r="I11" s="273">
        <v>165</v>
      </c>
      <c r="J11" s="89" t="s">
        <v>311</v>
      </c>
    </row>
    <row r="12" spans="1:10" x14ac:dyDescent="0.3">
      <c r="C12" s="89" t="s">
        <v>312</v>
      </c>
      <c r="D12" s="273">
        <v>1968</v>
      </c>
      <c r="E12" s="273">
        <v>3592</v>
      </c>
      <c r="F12" s="273">
        <v>1968</v>
      </c>
      <c r="G12" s="274">
        <v>0.31</v>
      </c>
      <c r="H12" s="274">
        <v>0.06</v>
      </c>
      <c r="I12" s="273">
        <v>548</v>
      </c>
      <c r="J12" s="89" t="s">
        <v>313</v>
      </c>
    </row>
    <row r="13" spans="1:10" x14ac:dyDescent="0.3">
      <c r="C13" s="89" t="s">
        <v>314</v>
      </c>
      <c r="D13" s="273">
        <v>875</v>
      </c>
      <c r="E13" s="273">
        <v>881</v>
      </c>
      <c r="F13" s="273">
        <v>875</v>
      </c>
      <c r="G13" s="274">
        <v>0.14000000000000001</v>
      </c>
      <c r="H13" s="274">
        <v>0.02</v>
      </c>
      <c r="I13" s="273">
        <v>993</v>
      </c>
      <c r="J13" s="89" t="str">
        <f>+C13</f>
        <v>Small Mid Cap e Mid Cap</v>
      </c>
    </row>
    <row r="14" spans="1:10" x14ac:dyDescent="0.3">
      <c r="C14" s="89" t="s">
        <v>315</v>
      </c>
      <c r="D14" s="273">
        <v>101</v>
      </c>
      <c r="E14" s="273">
        <v>67</v>
      </c>
      <c r="F14" s="273">
        <v>101</v>
      </c>
      <c r="G14" s="274">
        <v>0.02</v>
      </c>
      <c r="H14" s="274">
        <v>0</v>
      </c>
      <c r="I14" s="273">
        <v>1513</v>
      </c>
      <c r="J14" s="89" t="s">
        <v>316</v>
      </c>
    </row>
    <row r="15" spans="1:10" x14ac:dyDescent="0.3">
      <c r="C15" s="89" t="s">
        <v>317</v>
      </c>
      <c r="D15" s="273">
        <v>0</v>
      </c>
      <c r="E15" s="273">
        <v>39</v>
      </c>
      <c r="F15" s="273">
        <v>0</v>
      </c>
      <c r="G15" s="274">
        <v>0</v>
      </c>
      <c r="H15" s="274">
        <v>0</v>
      </c>
      <c r="I15" s="273">
        <v>6</v>
      </c>
      <c r="J15" s="89" t="s">
        <v>318</v>
      </c>
    </row>
    <row r="16" spans="1:10" ht="9" customHeight="1" x14ac:dyDescent="0.3">
      <c r="B16" s="36"/>
      <c r="C16" s="8"/>
      <c r="D16" s="273"/>
      <c r="E16" s="273"/>
      <c r="F16" s="273"/>
      <c r="G16" s="274"/>
      <c r="H16" s="274"/>
      <c r="I16" s="273"/>
      <c r="J16" s="89"/>
    </row>
    <row r="17" spans="2:10" x14ac:dyDescent="0.3">
      <c r="C17" s="456" t="s">
        <v>334</v>
      </c>
      <c r="D17" s="517"/>
      <c r="E17" s="517"/>
      <c r="F17" s="517"/>
      <c r="G17" s="517"/>
      <c r="H17" s="517"/>
      <c r="I17" s="517"/>
      <c r="J17" s="517"/>
    </row>
    <row r="18" spans="2:10" x14ac:dyDescent="0.3">
      <c r="B18" s="137"/>
      <c r="C18" s="137"/>
      <c r="D18" s="137"/>
      <c r="E18" s="137"/>
      <c r="F18" s="137"/>
      <c r="G18" s="137"/>
      <c r="H18" s="137"/>
      <c r="I18" s="267"/>
      <c r="J18" s="267" t="s">
        <v>645</v>
      </c>
    </row>
    <row r="19" spans="2:10" ht="50" x14ac:dyDescent="0.3">
      <c r="B19" s="275" t="s">
        <v>319</v>
      </c>
      <c r="C19" s="544" t="s">
        <v>320</v>
      </c>
      <c r="D19" s="268" t="s">
        <v>301</v>
      </c>
      <c r="E19" s="268" t="s">
        <v>273</v>
      </c>
      <c r="F19" s="268" t="s">
        <v>646</v>
      </c>
      <c r="G19" s="268" t="s">
        <v>647</v>
      </c>
      <c r="H19" s="268" t="s">
        <v>302</v>
      </c>
      <c r="I19" s="268" t="s">
        <v>303</v>
      </c>
      <c r="J19" s="544" t="s">
        <v>321</v>
      </c>
    </row>
    <row r="20" spans="2:10" ht="50" x14ac:dyDescent="0.3">
      <c r="B20" s="275" t="s">
        <v>322</v>
      </c>
      <c r="C20" s="546"/>
      <c r="D20" s="268" t="s">
        <v>648</v>
      </c>
      <c r="E20" s="268" t="s">
        <v>280</v>
      </c>
      <c r="F20" s="268" t="s">
        <v>583</v>
      </c>
      <c r="G20" s="268" t="s">
        <v>305</v>
      </c>
      <c r="H20" s="268" t="s">
        <v>306</v>
      </c>
      <c r="I20" s="268" t="s">
        <v>307</v>
      </c>
      <c r="J20" s="546"/>
    </row>
    <row r="21" spans="2:10" ht="14.9" customHeight="1" x14ac:dyDescent="0.3">
      <c r="B21" s="547" t="s">
        <v>308</v>
      </c>
      <c r="C21" s="547"/>
      <c r="D21" s="272">
        <v>6359</v>
      </c>
      <c r="E21" s="272">
        <v>55980</v>
      </c>
      <c r="F21" s="272">
        <v>6359</v>
      </c>
      <c r="G21" s="276">
        <v>1</v>
      </c>
      <c r="H21" s="276">
        <v>1</v>
      </c>
      <c r="I21" s="272">
        <v>114</v>
      </c>
      <c r="J21" s="377" t="s">
        <v>308</v>
      </c>
    </row>
    <row r="22" spans="2:10" x14ac:dyDescent="0.3">
      <c r="B22" s="277" t="s">
        <v>332</v>
      </c>
      <c r="C22" s="89" t="s">
        <v>323</v>
      </c>
      <c r="D22" s="273">
        <v>1720</v>
      </c>
      <c r="E22" s="273">
        <v>7209</v>
      </c>
      <c r="F22" s="273">
        <v>1720</v>
      </c>
      <c r="G22" s="274">
        <v>0.27</v>
      </c>
      <c r="H22" s="274">
        <v>0.13</v>
      </c>
      <c r="I22" s="273">
        <v>239</v>
      </c>
      <c r="J22" s="89" t="s">
        <v>649</v>
      </c>
    </row>
    <row r="23" spans="2:10" ht="50" x14ac:dyDescent="0.3">
      <c r="B23" s="277" t="s">
        <v>324</v>
      </c>
      <c r="C23" s="278" t="s">
        <v>325</v>
      </c>
      <c r="D23" s="273">
        <v>1598</v>
      </c>
      <c r="E23" s="273">
        <v>14618</v>
      </c>
      <c r="F23" s="273">
        <v>1598</v>
      </c>
      <c r="G23" s="279">
        <v>0.25</v>
      </c>
      <c r="H23" s="279">
        <v>0.26</v>
      </c>
      <c r="I23" s="273">
        <v>109</v>
      </c>
      <c r="J23" s="278" t="s">
        <v>326</v>
      </c>
    </row>
    <row r="24" spans="2:10" ht="25" x14ac:dyDescent="0.3">
      <c r="B24" s="277" t="s">
        <v>327</v>
      </c>
      <c r="C24" s="278" t="s">
        <v>328</v>
      </c>
      <c r="D24" s="273">
        <v>1002</v>
      </c>
      <c r="E24" s="273">
        <v>11109</v>
      </c>
      <c r="F24" s="273">
        <v>1002</v>
      </c>
      <c r="G24" s="279">
        <v>0.16</v>
      </c>
      <c r="H24" s="279">
        <v>0.2</v>
      </c>
      <c r="I24" s="273">
        <v>90</v>
      </c>
      <c r="J24" s="278" t="s">
        <v>650</v>
      </c>
    </row>
    <row r="25" spans="2:10" x14ac:dyDescent="0.3">
      <c r="B25" s="277" t="s">
        <v>651</v>
      </c>
      <c r="C25" s="278" t="s">
        <v>652</v>
      </c>
      <c r="D25" s="273">
        <v>433</v>
      </c>
      <c r="E25" s="273">
        <v>3757</v>
      </c>
      <c r="F25" s="273">
        <v>433</v>
      </c>
      <c r="G25" s="279">
        <v>7.0000000000000007E-2</v>
      </c>
      <c r="H25" s="279">
        <v>7.0000000000000007E-2</v>
      </c>
      <c r="I25" s="273">
        <v>115</v>
      </c>
      <c r="J25" s="278" t="s">
        <v>653</v>
      </c>
    </row>
    <row r="26" spans="2:10" ht="37.5" x14ac:dyDescent="0.3">
      <c r="B26" s="277" t="s">
        <v>654</v>
      </c>
      <c r="C26" s="278" t="s">
        <v>655</v>
      </c>
      <c r="D26" s="273">
        <v>263</v>
      </c>
      <c r="E26" s="273">
        <v>3275</v>
      </c>
      <c r="F26" s="273">
        <v>263</v>
      </c>
      <c r="G26" s="279">
        <v>0.04</v>
      </c>
      <c r="H26" s="279">
        <v>0.06</v>
      </c>
      <c r="I26" s="273">
        <v>80</v>
      </c>
      <c r="J26" s="278" t="s">
        <v>656</v>
      </c>
    </row>
    <row r="27" spans="2:10" x14ac:dyDescent="0.3">
      <c r="B27" s="263"/>
      <c r="C27" s="137"/>
      <c r="D27" s="280">
        <v>0</v>
      </c>
      <c r="E27" s="280">
        <v>0</v>
      </c>
      <c r="F27" s="280">
        <v>0</v>
      </c>
      <c r="G27" s="280">
        <v>0</v>
      </c>
      <c r="H27" s="280">
        <v>0</v>
      </c>
      <c r="I27" s="280">
        <v>0</v>
      </c>
      <c r="J27" s="137"/>
    </row>
    <row r="28" spans="2:10" x14ac:dyDescent="0.3">
      <c r="B28" s="277" t="s">
        <v>329</v>
      </c>
      <c r="C28" s="278" t="s">
        <v>330</v>
      </c>
      <c r="D28" s="281">
        <v>1342</v>
      </c>
      <c r="E28" s="281">
        <v>16012</v>
      </c>
      <c r="F28" s="281">
        <v>1342</v>
      </c>
      <c r="G28" s="282">
        <v>0.21</v>
      </c>
      <c r="H28" s="282">
        <v>0.28999999999999998</v>
      </c>
      <c r="I28" s="281">
        <v>84</v>
      </c>
      <c r="J28" s="278" t="s">
        <v>331</v>
      </c>
    </row>
    <row r="29" spans="2:10" ht="4.5" customHeight="1" x14ac:dyDescent="0.3">
      <c r="B29" s="283"/>
      <c r="C29" s="283"/>
      <c r="D29" s="283"/>
      <c r="E29" s="283"/>
      <c r="F29" s="283"/>
      <c r="G29" s="283"/>
      <c r="H29" s="283"/>
      <c r="I29" s="283"/>
      <c r="J29" s="283"/>
    </row>
    <row r="30" spans="2:10" x14ac:dyDescent="0.3">
      <c r="B30" s="548" t="s">
        <v>657</v>
      </c>
      <c r="C30" s="548"/>
      <c r="D30" s="548"/>
      <c r="E30" s="548"/>
      <c r="F30" s="548"/>
      <c r="G30" s="548"/>
      <c r="H30" s="548"/>
      <c r="I30" s="548"/>
      <c r="J30" s="548"/>
    </row>
    <row r="31" spans="2:10" x14ac:dyDescent="0.3">
      <c r="B31" s="539"/>
      <c r="C31" s="539"/>
      <c r="D31" s="539"/>
      <c r="E31" s="539"/>
      <c r="F31" s="539"/>
      <c r="G31" s="539"/>
      <c r="H31" s="539"/>
      <c r="I31" s="539"/>
      <c r="J31" s="539"/>
    </row>
    <row r="32" spans="2:10" x14ac:dyDescent="0.3">
      <c r="B32" s="549" t="s">
        <v>658</v>
      </c>
      <c r="C32" s="550"/>
      <c r="D32" s="550"/>
      <c r="E32" s="550"/>
      <c r="F32" s="550"/>
      <c r="G32" s="550"/>
      <c r="H32" s="550"/>
      <c r="I32" s="550"/>
      <c r="J32" s="550"/>
    </row>
    <row r="33" spans="2:10" x14ac:dyDescent="0.3">
      <c r="B33" s="550"/>
      <c r="C33" s="550"/>
      <c r="D33" s="550"/>
      <c r="E33" s="550"/>
      <c r="F33" s="550"/>
      <c r="G33" s="550"/>
      <c r="H33" s="550"/>
      <c r="I33" s="550"/>
      <c r="J33" s="550"/>
    </row>
    <row r="34" spans="2:10" x14ac:dyDescent="0.3">
      <c r="B34" s="550"/>
      <c r="C34" s="550"/>
      <c r="D34" s="550"/>
      <c r="E34" s="550"/>
      <c r="F34" s="550"/>
      <c r="G34" s="550"/>
      <c r="H34" s="550"/>
      <c r="I34" s="550"/>
      <c r="J34" s="550"/>
    </row>
  </sheetData>
  <mergeCells count="11">
    <mergeCell ref="C17:J17"/>
    <mergeCell ref="C2:J2"/>
    <mergeCell ref="C3:J3"/>
    <mergeCell ref="C5:J5"/>
    <mergeCell ref="C7:C8"/>
    <mergeCell ref="J7:J8"/>
    <mergeCell ref="C19:C20"/>
    <mergeCell ref="J19:J20"/>
    <mergeCell ref="B21:C21"/>
    <mergeCell ref="B30:J31"/>
    <mergeCell ref="B32:J34"/>
  </mergeCells>
  <hyperlinks>
    <hyperlink ref="A1" location="Índice!A1" display="Índice" xr:uid="{E345010E-0C04-4B32-ACE3-235AC30FA4AF}"/>
    <hyperlink ref="B19" r:id="rId1" xr:uid="{9F8F2B0E-1DC2-4526-A02F-92DE37A9F116}"/>
    <hyperlink ref="B20" r:id="rId2" xr:uid="{34CEB231-AC11-43C1-B3EB-BE7742DB89E0}"/>
  </hyperlinks>
  <printOptions horizontalCentered="1"/>
  <pageMargins left="0.23622047244094491" right="0.23622047244094491" top="4.807692307692308E-3" bottom="0.74803149606299213" header="0.31496062992125984" footer="0.31496062992125984"/>
  <pageSetup paperSize="9" orientation="landscape" r:id="rId3"/>
  <headerFooter scaleWithDoc="0"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D5A9D-EDF1-4912-B547-7C6F1D1A1452}">
  <sheetPr codeName="Folha31">
    <pageSetUpPr fitToPage="1"/>
  </sheetPr>
  <dimension ref="A1:L26"/>
  <sheetViews>
    <sheetView showGridLines="0" zoomScaleNormal="100" zoomScaleSheetLayoutView="70" workbookViewId="0"/>
  </sheetViews>
  <sheetFormatPr defaultColWidth="9.453125" defaultRowHeight="13.5" x14ac:dyDescent="0.25"/>
  <cols>
    <col min="1" max="1" width="6.453125" style="2" bestFit="1" customWidth="1"/>
    <col min="2" max="2" width="3.453125" style="14" customWidth="1"/>
    <col min="3" max="3" width="22.54296875" style="2" customWidth="1"/>
    <col min="4" max="7" width="8.453125" style="2" customWidth="1"/>
    <col min="8" max="8" width="1.1796875" style="2" customWidth="1"/>
    <col min="9" max="11" width="8.453125" style="2" customWidth="1"/>
    <col min="12" max="12" width="25.453125" style="2" bestFit="1" customWidth="1"/>
    <col min="13" max="16384" width="9.453125" style="2"/>
  </cols>
  <sheetData>
    <row r="1" spans="1:12" ht="13.5" customHeight="1" x14ac:dyDescent="0.25">
      <c r="A1" s="16" t="s">
        <v>4</v>
      </c>
      <c r="B1" s="10"/>
    </row>
    <row r="2" spans="1:12" ht="12.65" customHeight="1" x14ac:dyDescent="0.25">
      <c r="B2" s="456" t="s">
        <v>685</v>
      </c>
      <c r="C2" s="456"/>
      <c r="D2" s="456"/>
      <c r="E2" s="456"/>
      <c r="F2" s="456"/>
      <c r="G2" s="456"/>
      <c r="H2" s="456"/>
      <c r="I2" s="456"/>
      <c r="J2" s="456"/>
      <c r="K2" s="456"/>
      <c r="L2" s="456"/>
    </row>
    <row r="3" spans="1:12" ht="12.65" customHeight="1" x14ac:dyDescent="0.25">
      <c r="B3" s="456" t="s">
        <v>686</v>
      </c>
      <c r="C3" s="456"/>
      <c r="D3" s="456"/>
      <c r="E3" s="456"/>
      <c r="F3" s="456"/>
      <c r="G3" s="456"/>
      <c r="H3" s="456"/>
      <c r="I3" s="456"/>
      <c r="J3" s="456"/>
      <c r="K3" s="456"/>
      <c r="L3" s="456"/>
    </row>
    <row r="4" spans="1:12" s="8" customFormat="1" ht="13.5" customHeight="1" x14ac:dyDescent="0.3">
      <c r="A4" s="536"/>
      <c r="B4" s="536"/>
      <c r="C4" s="536"/>
      <c r="D4" s="536"/>
      <c r="E4" s="536"/>
      <c r="F4" s="536"/>
    </row>
    <row r="5" spans="1:12" s="8" customFormat="1" ht="13.5" customHeight="1" x14ac:dyDescent="0.35">
      <c r="A5" s="11"/>
      <c r="B5" s="554" t="s">
        <v>5</v>
      </c>
      <c r="C5" s="554"/>
      <c r="D5" s="13"/>
    </row>
    <row r="6" spans="1:12" ht="14" x14ac:dyDescent="0.3">
      <c r="B6" s="501"/>
      <c r="C6" s="501"/>
      <c r="D6" s="551" t="s">
        <v>659</v>
      </c>
      <c r="E6" s="551"/>
      <c r="F6" s="551"/>
      <c r="G6" s="551"/>
      <c r="H6" s="551"/>
      <c r="I6" s="551"/>
      <c r="J6" s="551"/>
      <c r="K6" s="551"/>
      <c r="L6" s="555"/>
    </row>
    <row r="7" spans="1:12" ht="14.15" customHeight="1" x14ac:dyDescent="0.3">
      <c r="B7" s="501"/>
      <c r="C7" s="501"/>
      <c r="D7" s="551" t="s">
        <v>660</v>
      </c>
      <c r="E7" s="551"/>
      <c r="F7" s="551"/>
      <c r="G7" s="551"/>
      <c r="H7" s="551"/>
      <c r="I7" s="551"/>
      <c r="J7" s="551"/>
      <c r="K7" s="551"/>
      <c r="L7" s="555"/>
    </row>
    <row r="8" spans="1:12" ht="14" x14ac:dyDescent="0.3">
      <c r="B8" s="501"/>
      <c r="C8" s="501"/>
      <c r="D8" s="551" t="s">
        <v>661</v>
      </c>
      <c r="E8" s="551"/>
      <c r="F8" s="551"/>
      <c r="G8" s="551"/>
      <c r="H8" s="389"/>
      <c r="I8" s="551" t="s">
        <v>662</v>
      </c>
      <c r="J8" s="551"/>
      <c r="K8" s="551"/>
      <c r="L8" s="555"/>
    </row>
    <row r="9" spans="1:12" ht="14.15" customHeight="1" x14ac:dyDescent="0.3">
      <c r="B9" s="501"/>
      <c r="C9" s="501"/>
      <c r="D9" s="551" t="s">
        <v>661</v>
      </c>
      <c r="E9" s="551"/>
      <c r="F9" s="551"/>
      <c r="G9" s="551"/>
      <c r="H9" s="375"/>
      <c r="I9" s="551" t="s">
        <v>663</v>
      </c>
      <c r="J9" s="551"/>
      <c r="K9" s="551"/>
      <c r="L9" s="555"/>
    </row>
    <row r="10" spans="1:12" ht="14.15" customHeight="1" x14ac:dyDescent="0.3">
      <c r="B10" s="501"/>
      <c r="C10" s="501"/>
      <c r="D10" s="390" t="s">
        <v>664</v>
      </c>
      <c r="E10" s="390" t="s">
        <v>665</v>
      </c>
      <c r="F10" s="390" t="s">
        <v>666</v>
      </c>
      <c r="G10" s="390" t="s">
        <v>308</v>
      </c>
      <c r="H10" s="391"/>
      <c r="I10" s="390" t="s">
        <v>664</v>
      </c>
      <c r="J10" s="390" t="s">
        <v>665</v>
      </c>
      <c r="K10" s="390" t="s">
        <v>666</v>
      </c>
      <c r="L10" s="555"/>
    </row>
    <row r="11" spans="1:12" ht="14" x14ac:dyDescent="0.3">
      <c r="B11" s="501"/>
      <c r="C11" s="501"/>
      <c r="D11" s="390" t="s">
        <v>667</v>
      </c>
      <c r="E11" s="390" t="s">
        <v>668</v>
      </c>
      <c r="F11" s="390" t="s">
        <v>669</v>
      </c>
      <c r="G11" s="390" t="s">
        <v>308</v>
      </c>
      <c r="H11" s="391"/>
      <c r="I11" s="390" t="s">
        <v>667</v>
      </c>
      <c r="J11" s="390" t="s">
        <v>668</v>
      </c>
      <c r="K11" s="390" t="s">
        <v>669</v>
      </c>
      <c r="L11" s="555"/>
    </row>
    <row r="12" spans="1:12" ht="14" x14ac:dyDescent="0.3">
      <c r="B12" s="8" t="s">
        <v>670</v>
      </c>
      <c r="C12" s="8"/>
      <c r="D12" s="392">
        <v>5681</v>
      </c>
      <c r="E12" s="392">
        <v>2262</v>
      </c>
      <c r="F12" s="392">
        <v>634</v>
      </c>
      <c r="G12" s="392">
        <v>8577</v>
      </c>
      <c r="H12" s="392"/>
      <c r="I12" s="393">
        <v>0.66</v>
      </c>
      <c r="J12" s="393">
        <v>0.26</v>
      </c>
      <c r="K12" s="393">
        <v>7.0000000000000007E-2</v>
      </c>
      <c r="L12" s="137" t="str">
        <f>+B12</f>
        <v>Millenium BCP</v>
      </c>
    </row>
    <row r="13" spans="1:12" ht="14" x14ac:dyDescent="0.3">
      <c r="B13" s="8" t="s">
        <v>671</v>
      </c>
      <c r="C13" s="8"/>
      <c r="D13" s="392">
        <v>7094</v>
      </c>
      <c r="E13" s="392">
        <v>910</v>
      </c>
      <c r="F13" s="392">
        <v>546</v>
      </c>
      <c r="G13" s="392">
        <v>8550</v>
      </c>
      <c r="H13" s="392"/>
      <c r="I13" s="393">
        <v>0.83</v>
      </c>
      <c r="J13" s="393">
        <v>0.11</v>
      </c>
      <c r="K13" s="393">
        <v>0.06</v>
      </c>
      <c r="L13" s="137" t="str">
        <f t="shared" ref="L13:L14" si="0">+B13</f>
        <v>Banco Santander Totta (BST)</v>
      </c>
    </row>
    <row r="14" spans="1:12" ht="14" x14ac:dyDescent="0.3">
      <c r="B14" s="8" t="s">
        <v>672</v>
      </c>
      <c r="C14" s="8"/>
      <c r="D14" s="392">
        <v>4197</v>
      </c>
      <c r="E14" s="392">
        <v>1448</v>
      </c>
      <c r="F14" s="392">
        <v>455</v>
      </c>
      <c r="G14" s="392">
        <v>6100</v>
      </c>
      <c r="H14" s="392"/>
      <c r="I14" s="393">
        <v>0.69</v>
      </c>
      <c r="J14" s="393">
        <v>0.24</v>
      </c>
      <c r="K14" s="393">
        <v>7.0000000000000007E-2</v>
      </c>
      <c r="L14" s="137" t="str">
        <f t="shared" si="0"/>
        <v>Caixa Geral de Depósitos (CGD)</v>
      </c>
    </row>
    <row r="15" spans="1:12" ht="14" x14ac:dyDescent="0.3">
      <c r="B15" s="8"/>
      <c r="C15" s="138" t="s">
        <v>141</v>
      </c>
      <c r="D15" s="136"/>
      <c r="E15" s="136"/>
      <c r="F15" s="136"/>
      <c r="G15" s="136"/>
      <c r="H15" s="136"/>
      <c r="I15" s="393"/>
      <c r="J15" s="393"/>
      <c r="K15" s="393"/>
      <c r="L15" s="137" t="s">
        <v>673</v>
      </c>
    </row>
    <row r="16" spans="1:12" ht="14" x14ac:dyDescent="0.3">
      <c r="B16" s="8"/>
      <c r="C16" s="138" t="s">
        <v>674</v>
      </c>
      <c r="D16" s="392">
        <v>16972</v>
      </c>
      <c r="E16" s="392">
        <v>4620</v>
      </c>
      <c r="F16" s="392">
        <v>1635</v>
      </c>
      <c r="G16" s="392">
        <v>23227</v>
      </c>
      <c r="H16" s="392"/>
      <c r="I16" s="393">
        <v>0.73</v>
      </c>
      <c r="J16" s="393">
        <v>0.2</v>
      </c>
      <c r="K16" s="393">
        <v>7.0000000000000007E-2</v>
      </c>
      <c r="L16" s="137" t="s">
        <v>675</v>
      </c>
    </row>
    <row r="17" spans="2:12" ht="14" x14ac:dyDescent="0.3">
      <c r="B17" s="8"/>
      <c r="C17" s="552" t="s">
        <v>676</v>
      </c>
      <c r="D17" s="392"/>
      <c r="E17" s="392"/>
      <c r="F17" s="392"/>
      <c r="H17" s="392"/>
      <c r="I17" s="393"/>
      <c r="J17" s="393"/>
      <c r="K17" s="393"/>
      <c r="L17" s="553" t="s">
        <v>677</v>
      </c>
    </row>
    <row r="18" spans="2:12" ht="14" x14ac:dyDescent="0.3">
      <c r="B18" s="8"/>
      <c r="C18" s="552"/>
      <c r="D18" s="392">
        <v>0</v>
      </c>
      <c r="E18" s="392">
        <v>0</v>
      </c>
      <c r="F18" s="392">
        <v>0</v>
      </c>
      <c r="G18" s="392">
        <v>46145</v>
      </c>
      <c r="H18" s="392"/>
      <c r="I18" s="394">
        <v>0</v>
      </c>
      <c r="J18" s="394">
        <v>0</v>
      </c>
      <c r="K18" s="394">
        <v>0</v>
      </c>
      <c r="L18" s="553"/>
    </row>
    <row r="19" spans="2:12" ht="7.5" customHeight="1" x14ac:dyDescent="0.3">
      <c r="B19" s="8"/>
      <c r="C19" s="395"/>
      <c r="D19" s="392"/>
      <c r="E19" s="392"/>
      <c r="F19" s="392"/>
      <c r="G19" s="392"/>
      <c r="H19" s="392"/>
      <c r="I19" s="393"/>
      <c r="J19" s="393"/>
      <c r="K19" s="393"/>
      <c r="L19" s="137"/>
    </row>
    <row r="20" spans="2:12" ht="14" x14ac:dyDescent="0.3">
      <c r="B20" s="8" t="s">
        <v>678</v>
      </c>
      <c r="C20" s="395"/>
      <c r="D20" s="394">
        <v>0</v>
      </c>
      <c r="E20" s="394">
        <v>0</v>
      </c>
      <c r="F20" s="394">
        <v>0</v>
      </c>
      <c r="G20" s="392">
        <v>22918</v>
      </c>
      <c r="H20" s="392"/>
      <c r="I20" s="394">
        <v>0</v>
      </c>
      <c r="J20" s="394">
        <v>0</v>
      </c>
      <c r="K20" s="394">
        <v>0</v>
      </c>
      <c r="L20" s="137" t="s">
        <v>679</v>
      </c>
    </row>
    <row r="21" spans="2:12" ht="14" x14ac:dyDescent="0.3">
      <c r="B21" s="8" t="s">
        <v>680</v>
      </c>
      <c r="C21" s="8"/>
      <c r="D21" s="394">
        <v>0</v>
      </c>
      <c r="E21" s="394">
        <v>0</v>
      </c>
      <c r="F21" s="394">
        <v>0</v>
      </c>
      <c r="G21" s="396">
        <v>5620</v>
      </c>
      <c r="H21" s="396"/>
      <c r="I21" s="394">
        <v>0</v>
      </c>
      <c r="J21" s="394">
        <v>0</v>
      </c>
      <c r="K21" s="394">
        <v>0</v>
      </c>
      <c r="L21" s="137" t="s">
        <v>680</v>
      </c>
    </row>
    <row r="22" spans="2:12" ht="14" x14ac:dyDescent="0.3">
      <c r="B22" s="8" t="s">
        <v>681</v>
      </c>
      <c r="C22" s="8"/>
      <c r="D22" s="394">
        <v>0</v>
      </c>
      <c r="E22" s="394">
        <v>0</v>
      </c>
      <c r="F22" s="394">
        <v>0</v>
      </c>
      <c r="G22" s="396">
        <v>3200</v>
      </c>
      <c r="H22" s="396"/>
      <c r="I22" s="394">
        <v>0</v>
      </c>
      <c r="J22" s="394">
        <v>0</v>
      </c>
      <c r="K22" s="394">
        <v>0</v>
      </c>
      <c r="L22" s="137" t="s">
        <v>681</v>
      </c>
    </row>
    <row r="23" spans="2:12" ht="14" x14ac:dyDescent="0.3">
      <c r="B23" s="8" t="s">
        <v>682</v>
      </c>
      <c r="C23" s="8"/>
      <c r="D23" s="394">
        <v>0</v>
      </c>
      <c r="E23" s="394">
        <v>0</v>
      </c>
      <c r="F23" s="394">
        <v>0</v>
      </c>
      <c r="G23" s="396">
        <v>6900</v>
      </c>
      <c r="H23" s="396"/>
      <c r="I23" s="394">
        <v>0</v>
      </c>
      <c r="J23" s="394">
        <v>0</v>
      </c>
      <c r="K23" s="394">
        <v>0</v>
      </c>
      <c r="L23" s="137" t="s">
        <v>682</v>
      </c>
    </row>
    <row r="24" spans="2:12" ht="4.5" customHeight="1" x14ac:dyDescent="0.3">
      <c r="B24" s="37"/>
      <c r="C24" s="37"/>
      <c r="D24" s="141"/>
      <c r="E24" s="141"/>
      <c r="F24" s="141"/>
      <c r="G24" s="141"/>
      <c r="H24" s="141"/>
      <c r="I24" s="141"/>
      <c r="J24" s="141"/>
      <c r="K24" s="141"/>
      <c r="L24" s="37"/>
    </row>
    <row r="25" spans="2:12" ht="14.5" x14ac:dyDescent="0.35">
      <c r="B25" s="143" t="s">
        <v>683</v>
      </c>
      <c r="C25" s="8"/>
      <c r="D25" s="144"/>
      <c r="E25" s="144"/>
      <c r="F25" s="144"/>
      <c r="G25" s="144"/>
      <c r="H25" s="144"/>
      <c r="I25" s="144"/>
      <c r="J25" s="144"/>
      <c r="K25" s="144"/>
      <c r="L25" s="8"/>
    </row>
    <row r="26" spans="2:12" ht="14.5" x14ac:dyDescent="0.35">
      <c r="B26" s="143" t="s">
        <v>684</v>
      </c>
      <c r="C26" s="143"/>
      <c r="D26" s="145"/>
      <c r="E26" s="145"/>
      <c r="F26" s="145"/>
      <c r="G26" s="146"/>
      <c r="H26" s="146"/>
      <c r="I26" s="146"/>
      <c r="J26" s="146"/>
      <c r="K26" s="146"/>
    </row>
  </sheetData>
  <mergeCells count="14">
    <mergeCell ref="D9:G9"/>
    <mergeCell ref="I9:K9"/>
    <mergeCell ref="C17:C18"/>
    <mergeCell ref="L17:L18"/>
    <mergeCell ref="B2:L2"/>
    <mergeCell ref="B3:L3"/>
    <mergeCell ref="A4:F4"/>
    <mergeCell ref="B5:C5"/>
    <mergeCell ref="B6:C11"/>
    <mergeCell ref="D6:K6"/>
    <mergeCell ref="L6:L11"/>
    <mergeCell ref="D7:K7"/>
    <mergeCell ref="D8:G8"/>
    <mergeCell ref="I8:K8"/>
  </mergeCells>
  <hyperlinks>
    <hyperlink ref="A1" location="Índice!A1" display="Índice" xr:uid="{48F8BCDE-136A-4F45-B745-72F71F3F9013}"/>
  </hyperlinks>
  <printOptions horizontalCentered="1" verticalCentered="1"/>
  <pageMargins left="0.25" right="0.25" top="0.75" bottom="0.75"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20F92-222E-446B-AC73-25049F66BF7C}">
  <sheetPr codeName="Folha33">
    <pageSetUpPr fitToPage="1"/>
  </sheetPr>
  <dimension ref="A1:I26"/>
  <sheetViews>
    <sheetView showGridLines="0" zoomScaleNormal="100" zoomScaleSheetLayoutView="70" workbookViewId="0"/>
  </sheetViews>
  <sheetFormatPr defaultColWidth="9.453125" defaultRowHeight="13.5" x14ac:dyDescent="0.25"/>
  <cols>
    <col min="1" max="1" width="6.1796875" style="2" bestFit="1" customWidth="1"/>
    <col min="2" max="2" width="35.54296875" style="14" customWidth="1"/>
    <col min="3" max="3" width="1.54296875" style="14" customWidth="1"/>
    <col min="4" max="7" width="6.54296875" style="2" customWidth="1"/>
    <col min="8" max="8" width="1.54296875" style="2" customWidth="1"/>
    <col min="9" max="9" width="35.54296875" style="2" customWidth="1"/>
    <col min="10" max="16384" width="9.453125" style="2"/>
  </cols>
  <sheetData>
    <row r="1" spans="1:9" ht="13.5" customHeight="1" x14ac:dyDescent="0.25">
      <c r="A1" s="16" t="s">
        <v>4</v>
      </c>
      <c r="B1" s="10"/>
      <c r="C1" s="10"/>
    </row>
    <row r="2" spans="1:9" ht="13.5" customHeight="1" x14ac:dyDescent="0.25">
      <c r="B2" s="505" t="str">
        <f>+Índice!B45</f>
        <v>Quadro 12 - Principais indicadores Económico financeiros do Grupo TAP (em M€)</v>
      </c>
      <c r="C2" s="505"/>
      <c r="D2" s="505"/>
      <c r="E2" s="505"/>
      <c r="F2" s="505"/>
      <c r="G2" s="505"/>
      <c r="H2" s="505"/>
      <c r="I2" s="505"/>
    </row>
    <row r="3" spans="1:9" ht="13.5" customHeight="1" x14ac:dyDescent="0.25">
      <c r="B3" s="505" t="str">
        <f>+Índice!C45</f>
        <v>Table 12 - Main economic and financial indicators of the TAP Group (in M€)</v>
      </c>
      <c r="C3" s="505"/>
      <c r="D3" s="505"/>
      <c r="E3" s="505"/>
      <c r="F3" s="505"/>
      <c r="G3" s="505"/>
      <c r="H3" s="505"/>
      <c r="I3" s="505"/>
    </row>
    <row r="4" spans="1:9" s="8" customFormat="1" ht="13.5" customHeight="1" x14ac:dyDescent="0.35">
      <c r="A4" s="11"/>
      <c r="B4" s="108" t="s">
        <v>5</v>
      </c>
      <c r="C4" s="109"/>
      <c r="D4" s="15"/>
      <c r="E4" s="110"/>
      <c r="F4" s="110"/>
      <c r="G4" s="112"/>
      <c r="H4" s="112"/>
      <c r="I4" s="113"/>
    </row>
    <row r="5" spans="1:9" ht="16.399999999999999" customHeight="1" x14ac:dyDescent="0.25">
      <c r="B5" s="114"/>
      <c r="C5" s="95"/>
      <c r="D5" s="114">
        <v>2016</v>
      </c>
      <c r="E5" s="114">
        <v>2017</v>
      </c>
      <c r="F5" s="114">
        <v>2018</v>
      </c>
      <c r="G5" s="114">
        <v>2019</v>
      </c>
      <c r="H5" s="95"/>
      <c r="I5" s="95"/>
    </row>
    <row r="6" spans="1:9" ht="16.399999999999999" customHeight="1" x14ac:dyDescent="0.25">
      <c r="B6" s="321" t="s">
        <v>442</v>
      </c>
      <c r="C6" s="101"/>
      <c r="D6" s="449">
        <v>-469.6</v>
      </c>
      <c r="E6" s="449">
        <v>-475.9</v>
      </c>
      <c r="F6" s="450">
        <v>-617.9</v>
      </c>
      <c r="G6" s="450">
        <v>-580.79999999999995</v>
      </c>
      <c r="H6" s="15"/>
      <c r="I6" s="321" t="s">
        <v>455</v>
      </c>
    </row>
    <row r="7" spans="1:9" ht="16.399999999999999" customHeight="1" x14ac:dyDescent="0.25">
      <c r="B7" s="119" t="s">
        <v>443</v>
      </c>
      <c r="C7" s="119"/>
      <c r="D7" s="381">
        <v>995.1</v>
      </c>
      <c r="E7" s="381">
        <v>870.9</v>
      </c>
      <c r="F7" s="381">
        <v>756</v>
      </c>
      <c r="G7" s="381">
        <v>1204.3</v>
      </c>
      <c r="H7" s="39"/>
      <c r="I7" s="119" t="s">
        <v>454</v>
      </c>
    </row>
    <row r="8" spans="1:9" ht="16.399999999999999" customHeight="1" x14ac:dyDescent="0.25">
      <c r="B8" s="119" t="s">
        <v>444</v>
      </c>
      <c r="C8" s="119"/>
      <c r="D8" s="381">
        <v>2338.3000000000002</v>
      </c>
      <c r="E8" s="381">
        <v>2977.6</v>
      </c>
      <c r="F8" s="381">
        <v>3250.8</v>
      </c>
      <c r="G8" s="381">
        <v>3345.1</v>
      </c>
      <c r="H8" s="39"/>
      <c r="I8" s="119" t="s">
        <v>453</v>
      </c>
    </row>
    <row r="9" spans="1:9" ht="16.399999999999999" customHeight="1" x14ac:dyDescent="0.25">
      <c r="B9" s="119" t="s">
        <v>445</v>
      </c>
      <c r="C9" s="119"/>
      <c r="D9" s="381">
        <v>2325.1999999999998</v>
      </c>
      <c r="E9" s="381">
        <v>2870.8</v>
      </c>
      <c r="F9" s="381">
        <v>3294.8</v>
      </c>
      <c r="G9" s="381">
        <v>3286.5</v>
      </c>
      <c r="H9" s="39"/>
      <c r="I9" s="119" t="s">
        <v>452</v>
      </c>
    </row>
    <row r="10" spans="1:9" ht="16.399999999999999" customHeight="1" x14ac:dyDescent="0.25">
      <c r="B10" s="119" t="s">
        <v>446</v>
      </c>
      <c r="C10" s="119"/>
      <c r="D10" s="381">
        <v>13</v>
      </c>
      <c r="E10" s="381">
        <v>106.8</v>
      </c>
      <c r="F10" s="381">
        <v>-44</v>
      </c>
      <c r="G10" s="381">
        <v>58.6</v>
      </c>
      <c r="H10" s="39"/>
      <c r="I10" s="119" t="s">
        <v>451</v>
      </c>
    </row>
    <row r="11" spans="1:9" ht="16.399999999999999" customHeight="1" x14ac:dyDescent="0.25">
      <c r="B11" s="119" t="s">
        <v>447</v>
      </c>
      <c r="C11" s="119"/>
      <c r="D11" s="381">
        <v>-23</v>
      </c>
      <c r="E11" s="381">
        <v>11.6</v>
      </c>
      <c r="F11" s="381">
        <v>-117.2</v>
      </c>
      <c r="G11" s="381">
        <v>-105.8</v>
      </c>
      <c r="H11" s="122"/>
      <c r="I11" s="119" t="s">
        <v>450</v>
      </c>
    </row>
    <row r="12" spans="1:9" ht="5.9" customHeight="1" x14ac:dyDescent="0.25">
      <c r="B12" s="120"/>
      <c r="C12" s="120"/>
      <c r="D12" s="121"/>
      <c r="E12" s="121"/>
      <c r="F12" s="121"/>
      <c r="G12" s="121"/>
      <c r="H12" s="121"/>
      <c r="I12" s="120"/>
    </row>
    <row r="13" spans="1:9" ht="12" customHeight="1" x14ac:dyDescent="0.25">
      <c r="B13" s="504" t="s">
        <v>448</v>
      </c>
      <c r="C13" s="504"/>
      <c r="D13" s="504"/>
      <c r="E13" s="504"/>
      <c r="F13" s="504"/>
      <c r="G13" s="504"/>
      <c r="H13" s="504"/>
      <c r="I13" s="504"/>
    </row>
    <row r="14" spans="1:9" x14ac:dyDescent="0.25">
      <c r="B14" s="454" t="s">
        <v>449</v>
      </c>
      <c r="C14" s="454"/>
      <c r="D14" s="454"/>
      <c r="E14" s="454"/>
      <c r="F14" s="454"/>
      <c r="G14" s="454"/>
      <c r="H14" s="454"/>
      <c r="I14" s="454"/>
    </row>
    <row r="15" spans="1:9" ht="13.5" customHeight="1" x14ac:dyDescent="0.25"/>
    <row r="16" spans="1:9" ht="13.5" customHeight="1" x14ac:dyDescent="0.25">
      <c r="D16" s="446"/>
      <c r="E16" s="447"/>
      <c r="F16" s="447"/>
      <c r="G16" s="447"/>
    </row>
    <row r="17" spans="4:7" ht="13.5" customHeight="1" x14ac:dyDescent="0.25">
      <c r="D17" s="447"/>
      <c r="E17" s="447"/>
      <c r="F17" s="447"/>
      <c r="G17" s="447"/>
    </row>
    <row r="18" spans="4:7" ht="13.5" customHeight="1" x14ac:dyDescent="0.25">
      <c r="D18" s="447"/>
      <c r="E18" s="447"/>
      <c r="F18" s="447"/>
      <c r="G18" s="447"/>
    </row>
    <row r="19" spans="4:7" ht="13.5" customHeight="1" x14ac:dyDescent="0.25">
      <c r="D19" s="447"/>
      <c r="E19" s="447"/>
      <c r="F19" s="447"/>
      <c r="G19" s="447"/>
    </row>
    <row r="20" spans="4:7" ht="13.5" customHeight="1" x14ac:dyDescent="0.25">
      <c r="D20" s="447"/>
      <c r="E20" s="447"/>
      <c r="F20" s="447"/>
      <c r="G20" s="447"/>
    </row>
    <row r="21" spans="4:7" ht="13.5" customHeight="1" x14ac:dyDescent="0.25">
      <c r="D21" s="447"/>
      <c r="E21" s="447"/>
      <c r="F21" s="447"/>
      <c r="G21" s="447"/>
    </row>
    <row r="22" spans="4:7" ht="13.5" customHeight="1" x14ac:dyDescent="0.25">
      <c r="D22" s="447"/>
      <c r="E22" s="146"/>
      <c r="F22" s="146"/>
      <c r="G22" s="146"/>
    </row>
    <row r="23" spans="4:7" ht="13.5" customHeight="1" x14ac:dyDescent="0.25">
      <c r="D23" s="146"/>
      <c r="E23" s="146"/>
      <c r="F23" s="146"/>
      <c r="G23" s="146"/>
    </row>
    <row r="24" spans="4:7" x14ac:dyDescent="0.25">
      <c r="D24" s="146"/>
      <c r="E24" s="146"/>
      <c r="F24" s="146"/>
      <c r="G24" s="146"/>
    </row>
    <row r="25" spans="4:7" x14ac:dyDescent="0.25">
      <c r="D25" s="146"/>
      <c r="E25" s="146"/>
      <c r="F25" s="146"/>
      <c r="G25" s="146"/>
    </row>
    <row r="26" spans="4:7" x14ac:dyDescent="0.25">
      <c r="D26" s="146"/>
      <c r="E26" s="146"/>
      <c r="F26" s="146"/>
      <c r="G26" s="146"/>
    </row>
  </sheetData>
  <mergeCells count="4">
    <mergeCell ref="B2:I2"/>
    <mergeCell ref="B3:I3"/>
    <mergeCell ref="B13:I13"/>
    <mergeCell ref="B14:I14"/>
  </mergeCells>
  <hyperlinks>
    <hyperlink ref="A1" location="Índice!A1" display="Índice" xr:uid="{3775363D-D935-49C1-9087-0EF4D041FDDE}"/>
  </hyperlinks>
  <printOptions horizontalCentered="1" verticalCentered="1"/>
  <pageMargins left="0.25" right="0.25" top="0.75" bottom="0.75" header="0.3" footer="0.3"/>
  <pageSetup paperSize="9" scale="42"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9305F-DF5A-4802-A5F8-76C5C4C29755}">
  <sheetPr codeName="Folha34">
    <pageSetUpPr fitToPage="1"/>
  </sheetPr>
  <dimension ref="A1:I39"/>
  <sheetViews>
    <sheetView showGridLines="0" topLeftCell="A7" zoomScaleNormal="100" workbookViewId="0"/>
  </sheetViews>
  <sheetFormatPr defaultColWidth="9.54296875" defaultRowHeight="12.5" x14ac:dyDescent="0.25"/>
  <cols>
    <col min="1" max="1" width="6.453125" style="300" bestFit="1" customWidth="1"/>
    <col min="2" max="2" width="47.81640625" style="300" bestFit="1" customWidth="1"/>
    <col min="3" max="8" width="5.1796875" style="300" bestFit="1" customWidth="1"/>
    <col min="9" max="9" width="45.54296875" style="300" bestFit="1" customWidth="1"/>
    <col min="10" max="16384" width="9.54296875" style="300"/>
  </cols>
  <sheetData>
    <row r="1" spans="1:9" x14ac:dyDescent="0.25">
      <c r="A1" s="16" t="s">
        <v>4</v>
      </c>
    </row>
    <row r="2" spans="1:9" ht="12.65" customHeight="1" x14ac:dyDescent="0.25">
      <c r="D2" s="404"/>
      <c r="E2" s="404"/>
      <c r="F2" s="404"/>
      <c r="G2" s="404"/>
      <c r="H2" s="404"/>
      <c r="I2" s="404"/>
    </row>
    <row r="3" spans="1:9" x14ac:dyDescent="0.25">
      <c r="B3" s="456" t="str">
        <f>+Índice!B46</f>
        <v>Quadro 13 - Medidas one-off (em % do PIB)</v>
      </c>
      <c r="C3" s="456"/>
      <c r="D3" s="456"/>
      <c r="E3" s="456"/>
      <c r="F3" s="456"/>
      <c r="G3" s="456"/>
      <c r="H3" s="456"/>
      <c r="I3" s="456"/>
    </row>
    <row r="4" spans="1:9" ht="12.65" customHeight="1" x14ac:dyDescent="0.25">
      <c r="B4" s="456" t="str">
        <f>+Índice!C46</f>
        <v>Table 13 - One-off measures (as % of GDP)</v>
      </c>
      <c r="C4" s="456"/>
      <c r="D4" s="456"/>
      <c r="E4" s="456"/>
      <c r="F4" s="456"/>
      <c r="G4" s="456"/>
      <c r="H4" s="456"/>
      <c r="I4" s="456"/>
    </row>
    <row r="5" spans="1:9" ht="13.5" x14ac:dyDescent="0.35">
      <c r="B5" s="405" t="s">
        <v>5</v>
      </c>
      <c r="C5" s="406"/>
    </row>
    <row r="6" spans="1:9" ht="13.5" x14ac:dyDescent="0.35">
      <c r="B6" s="143"/>
      <c r="C6" s="406"/>
    </row>
    <row r="7" spans="1:9" ht="16" customHeight="1" x14ac:dyDescent="0.3">
      <c r="B7" s="407"/>
      <c r="C7" s="492" t="s">
        <v>72</v>
      </c>
      <c r="D7" s="492"/>
      <c r="E7" s="492"/>
      <c r="F7" s="492"/>
      <c r="G7" s="492"/>
      <c r="H7" s="492"/>
      <c r="I7" s="408"/>
    </row>
    <row r="8" spans="1:9" ht="16" customHeight="1" x14ac:dyDescent="0.3">
      <c r="B8" s="409"/>
      <c r="C8" s="403">
        <v>2016</v>
      </c>
      <c r="D8" s="403">
        <v>2017</v>
      </c>
      <c r="E8" s="403">
        <v>2018</v>
      </c>
      <c r="F8" s="403">
        <v>2019</v>
      </c>
      <c r="G8" s="403">
        <v>2020</v>
      </c>
      <c r="H8" s="403">
        <v>2021</v>
      </c>
      <c r="I8" s="409"/>
    </row>
    <row r="9" spans="1:9" ht="16" customHeight="1" x14ac:dyDescent="0.3">
      <c r="B9" s="133" t="s">
        <v>901</v>
      </c>
      <c r="C9" s="45">
        <v>0.4</v>
      </c>
      <c r="D9" s="45">
        <v>-2.2000000000000002</v>
      </c>
      <c r="E9" s="45">
        <v>-0.5</v>
      </c>
      <c r="F9" s="45">
        <v>-0.6</v>
      </c>
      <c r="G9" s="45">
        <v>-0.5</v>
      </c>
      <c r="H9" s="45">
        <v>0.2</v>
      </c>
      <c r="I9" s="133" t="s">
        <v>696</v>
      </c>
    </row>
    <row r="10" spans="1:9" ht="16" customHeight="1" x14ac:dyDescent="0.3">
      <c r="B10" s="8"/>
      <c r="C10" s="136" t="s">
        <v>18</v>
      </c>
      <c r="D10" s="136" t="s">
        <v>18</v>
      </c>
      <c r="E10" s="136" t="s">
        <v>18</v>
      </c>
      <c r="F10" s="136" t="s">
        <v>18</v>
      </c>
      <c r="G10" s="136" t="s">
        <v>18</v>
      </c>
      <c r="H10" s="136" t="s">
        <v>18</v>
      </c>
      <c r="I10" s="8"/>
    </row>
    <row r="11" spans="1:9" ht="16" customHeight="1" x14ac:dyDescent="0.3">
      <c r="B11" s="133" t="s">
        <v>16</v>
      </c>
      <c r="C11" s="134">
        <v>0.4</v>
      </c>
      <c r="D11" s="134">
        <v>0</v>
      </c>
      <c r="E11" s="134">
        <v>0.1</v>
      </c>
      <c r="F11" s="134">
        <v>0</v>
      </c>
      <c r="G11" s="134">
        <v>0</v>
      </c>
      <c r="H11" s="134">
        <v>0.5</v>
      </c>
      <c r="I11" s="133" t="s">
        <v>17</v>
      </c>
    </row>
    <row r="12" spans="1:9" ht="16" customHeight="1" x14ac:dyDescent="0.3">
      <c r="B12" s="46" t="s">
        <v>697</v>
      </c>
      <c r="C12" s="136">
        <v>0.2</v>
      </c>
      <c r="D12" s="136" t="s">
        <v>18</v>
      </c>
      <c r="E12" s="136" t="s">
        <v>18</v>
      </c>
      <c r="F12" s="136" t="s">
        <v>18</v>
      </c>
      <c r="G12" s="136" t="s">
        <v>18</v>
      </c>
      <c r="H12" s="136" t="s">
        <v>18</v>
      </c>
      <c r="I12" s="46" t="s">
        <v>698</v>
      </c>
    </row>
    <row r="13" spans="1:9" ht="16" customHeight="1" x14ac:dyDescent="0.3">
      <c r="B13" s="46" t="s">
        <v>699</v>
      </c>
      <c r="C13" s="136">
        <v>0.2</v>
      </c>
      <c r="D13" s="136" t="s">
        <v>18</v>
      </c>
      <c r="E13" s="136" t="s">
        <v>18</v>
      </c>
      <c r="F13" s="136" t="s">
        <v>18</v>
      </c>
      <c r="G13" s="136" t="s">
        <v>18</v>
      </c>
      <c r="H13" s="136">
        <v>0.5</v>
      </c>
      <c r="I13" s="46" t="s">
        <v>700</v>
      </c>
    </row>
    <row r="14" spans="1:9" ht="16" customHeight="1" x14ac:dyDescent="0.3">
      <c r="B14" s="410" t="s">
        <v>19</v>
      </c>
      <c r="C14" s="411" t="s">
        <v>18</v>
      </c>
      <c r="D14" s="411">
        <v>0</v>
      </c>
      <c r="E14" s="411">
        <v>0.1</v>
      </c>
      <c r="F14" s="411">
        <v>0</v>
      </c>
      <c r="G14" s="411">
        <v>0</v>
      </c>
      <c r="H14" s="411">
        <v>0</v>
      </c>
      <c r="I14" s="410" t="s">
        <v>701</v>
      </c>
    </row>
    <row r="15" spans="1:9" ht="16" customHeight="1" x14ac:dyDescent="0.3">
      <c r="B15" s="133" t="s">
        <v>20</v>
      </c>
      <c r="C15" s="134">
        <v>0</v>
      </c>
      <c r="D15" s="134">
        <v>2.2000000000000002</v>
      </c>
      <c r="E15" s="134">
        <v>0.5</v>
      </c>
      <c r="F15" s="134">
        <v>0.6</v>
      </c>
      <c r="G15" s="134">
        <v>0.6</v>
      </c>
      <c r="H15" s="134">
        <v>0.3</v>
      </c>
      <c r="I15" s="133" t="s">
        <v>21</v>
      </c>
    </row>
    <row r="16" spans="1:9" ht="16" customHeight="1" x14ac:dyDescent="0.3">
      <c r="B16" s="46" t="s">
        <v>702</v>
      </c>
      <c r="C16" s="136">
        <v>0</v>
      </c>
      <c r="D16" s="136" t="s">
        <v>18</v>
      </c>
      <c r="E16" s="134" t="s">
        <v>18</v>
      </c>
      <c r="F16" s="134" t="s">
        <v>18</v>
      </c>
      <c r="G16" s="134" t="s">
        <v>18</v>
      </c>
      <c r="H16" s="134" t="s">
        <v>18</v>
      </c>
      <c r="I16" s="46" t="s">
        <v>22</v>
      </c>
    </row>
    <row r="17" spans="2:9" ht="16" customHeight="1" x14ac:dyDescent="0.3">
      <c r="B17" s="46" t="s">
        <v>703</v>
      </c>
      <c r="C17" s="136" t="s">
        <v>18</v>
      </c>
      <c r="D17" s="136">
        <v>2</v>
      </c>
      <c r="E17" s="134" t="s">
        <v>18</v>
      </c>
      <c r="F17" s="134" t="s">
        <v>18</v>
      </c>
      <c r="G17" s="134" t="s">
        <v>18</v>
      </c>
      <c r="H17" s="134" t="s">
        <v>18</v>
      </c>
      <c r="I17" s="46" t="s">
        <v>704</v>
      </c>
    </row>
    <row r="18" spans="2:9" ht="16" customHeight="1" x14ac:dyDescent="0.3">
      <c r="B18" s="46" t="s">
        <v>705</v>
      </c>
      <c r="C18" s="136" t="s">
        <v>18</v>
      </c>
      <c r="D18" s="136" t="s">
        <v>18</v>
      </c>
      <c r="E18" s="136">
        <v>0.4</v>
      </c>
      <c r="F18" s="136">
        <v>0.5</v>
      </c>
      <c r="G18" s="136">
        <v>0.5</v>
      </c>
      <c r="H18" s="136">
        <v>0.2</v>
      </c>
      <c r="I18" s="46" t="s">
        <v>706</v>
      </c>
    </row>
    <row r="19" spans="2:9" ht="16" customHeight="1" x14ac:dyDescent="0.3">
      <c r="B19" s="46" t="s">
        <v>707</v>
      </c>
      <c r="C19" s="136" t="s">
        <v>18</v>
      </c>
      <c r="D19" s="136">
        <v>0.1</v>
      </c>
      <c r="E19" s="136" t="s">
        <v>18</v>
      </c>
      <c r="F19" s="136" t="s">
        <v>18</v>
      </c>
      <c r="G19" s="136" t="s">
        <v>18</v>
      </c>
      <c r="H19" s="136" t="s">
        <v>18</v>
      </c>
      <c r="I19" s="46" t="s">
        <v>708</v>
      </c>
    </row>
    <row r="20" spans="2:9" ht="16" customHeight="1" x14ac:dyDescent="0.3">
      <c r="B20" s="46" t="s">
        <v>709</v>
      </c>
      <c r="C20" s="136" t="s">
        <v>18</v>
      </c>
      <c r="D20" s="136">
        <v>0.1</v>
      </c>
      <c r="E20" s="136">
        <v>0</v>
      </c>
      <c r="F20" s="136" t="s">
        <v>18</v>
      </c>
      <c r="G20" s="136" t="s">
        <v>18</v>
      </c>
      <c r="H20" s="136" t="s">
        <v>18</v>
      </c>
      <c r="I20" s="46" t="s">
        <v>710</v>
      </c>
    </row>
    <row r="21" spans="2:9" ht="16" customHeight="1" x14ac:dyDescent="0.3">
      <c r="B21" s="46" t="s">
        <v>23</v>
      </c>
      <c r="C21" s="136" t="s">
        <v>18</v>
      </c>
      <c r="D21" s="136">
        <v>0</v>
      </c>
      <c r="E21" s="136">
        <v>0.1</v>
      </c>
      <c r="F21" s="136" t="s">
        <v>18</v>
      </c>
      <c r="G21" s="136" t="s">
        <v>18</v>
      </c>
      <c r="H21" s="136" t="s">
        <v>18</v>
      </c>
      <c r="I21" s="46" t="s">
        <v>711</v>
      </c>
    </row>
    <row r="22" spans="2:9" ht="16" customHeight="1" x14ac:dyDescent="0.3">
      <c r="B22" s="46" t="s">
        <v>712</v>
      </c>
      <c r="C22" s="136" t="s">
        <v>18</v>
      </c>
      <c r="D22" s="136">
        <v>0</v>
      </c>
      <c r="E22" s="136" t="s">
        <v>18</v>
      </c>
      <c r="F22" s="136" t="s">
        <v>18</v>
      </c>
      <c r="G22" s="136" t="s">
        <v>18</v>
      </c>
      <c r="H22" s="136" t="s">
        <v>18</v>
      </c>
      <c r="I22" s="46" t="s">
        <v>713</v>
      </c>
    </row>
    <row r="23" spans="2:9" ht="16" customHeight="1" x14ac:dyDescent="0.3">
      <c r="B23" s="46" t="s">
        <v>24</v>
      </c>
      <c r="C23" s="136" t="s">
        <v>18</v>
      </c>
      <c r="D23" s="136" t="s">
        <v>18</v>
      </c>
      <c r="E23" s="136">
        <v>0</v>
      </c>
      <c r="F23" s="136" t="s">
        <v>18</v>
      </c>
      <c r="G23" s="136" t="s">
        <v>18</v>
      </c>
      <c r="H23" s="136">
        <v>0.1</v>
      </c>
      <c r="I23" s="46" t="s">
        <v>25</v>
      </c>
    </row>
    <row r="24" spans="2:9" ht="16" customHeight="1" x14ac:dyDescent="0.3">
      <c r="B24" s="46" t="s">
        <v>27</v>
      </c>
      <c r="C24" s="136" t="s">
        <v>18</v>
      </c>
      <c r="D24" s="136" t="s">
        <v>18</v>
      </c>
      <c r="E24" s="136" t="s">
        <v>18</v>
      </c>
      <c r="F24" s="136">
        <v>0.1</v>
      </c>
      <c r="G24" s="136" t="s">
        <v>18</v>
      </c>
      <c r="H24" s="136" t="s">
        <v>18</v>
      </c>
      <c r="I24" s="46" t="s">
        <v>26</v>
      </c>
    </row>
    <row r="25" spans="2:9" ht="16" customHeight="1" x14ac:dyDescent="0.3">
      <c r="B25" s="46" t="s">
        <v>714</v>
      </c>
      <c r="C25" s="136" t="s">
        <v>18</v>
      </c>
      <c r="D25" s="136" t="s">
        <v>18</v>
      </c>
      <c r="E25" s="136" t="s">
        <v>18</v>
      </c>
      <c r="F25" s="136" t="s">
        <v>18</v>
      </c>
      <c r="G25" s="136">
        <v>0</v>
      </c>
      <c r="H25" s="136" t="s">
        <v>18</v>
      </c>
      <c r="I25" s="46" t="s">
        <v>715</v>
      </c>
    </row>
    <row r="26" spans="2:9" ht="16" customHeight="1" x14ac:dyDescent="0.3">
      <c r="B26" s="46" t="s">
        <v>716</v>
      </c>
      <c r="C26" s="136">
        <v>-0.1</v>
      </c>
      <c r="D26" s="136">
        <v>0</v>
      </c>
      <c r="E26" s="136" t="s">
        <v>18</v>
      </c>
      <c r="F26" s="136" t="s">
        <v>18</v>
      </c>
      <c r="G26" s="136" t="s">
        <v>18</v>
      </c>
      <c r="H26" s="136" t="s">
        <v>18</v>
      </c>
      <c r="I26" s="46" t="s">
        <v>717</v>
      </c>
    </row>
    <row r="27" spans="2:9" ht="16" customHeight="1" x14ac:dyDescent="0.3">
      <c r="B27" s="558" t="s">
        <v>718</v>
      </c>
      <c r="C27" s="559" t="s">
        <v>18</v>
      </c>
      <c r="D27" s="559" t="s">
        <v>18</v>
      </c>
      <c r="E27" s="559" t="s">
        <v>18</v>
      </c>
      <c r="F27" s="559" t="s">
        <v>18</v>
      </c>
      <c r="G27" s="559" t="s">
        <v>18</v>
      </c>
      <c r="H27" s="559" t="s">
        <v>18</v>
      </c>
      <c r="I27" s="558" t="s">
        <v>719</v>
      </c>
    </row>
    <row r="28" spans="2:9" ht="16" customHeight="1" x14ac:dyDescent="0.3">
      <c r="B28" s="11" t="s">
        <v>385</v>
      </c>
      <c r="C28" s="136">
        <v>0.2</v>
      </c>
      <c r="D28" s="136" t="s">
        <v>18</v>
      </c>
      <c r="E28" s="136" t="s">
        <v>18</v>
      </c>
      <c r="F28" s="136" t="s">
        <v>18</v>
      </c>
      <c r="G28" s="136" t="s">
        <v>18</v>
      </c>
      <c r="H28" s="136" t="s">
        <v>18</v>
      </c>
      <c r="I28" s="11" t="s">
        <v>720</v>
      </c>
    </row>
    <row r="29" spans="2:9" ht="16" customHeight="1" x14ac:dyDescent="0.3">
      <c r="B29" s="560" t="s">
        <v>721</v>
      </c>
      <c r="C29" s="561">
        <v>0.2</v>
      </c>
      <c r="D29" s="561">
        <v>0</v>
      </c>
      <c r="E29" s="561">
        <v>0.1</v>
      </c>
      <c r="F29" s="561">
        <v>0</v>
      </c>
      <c r="G29" s="561">
        <v>0</v>
      </c>
      <c r="H29" s="561">
        <v>0.5</v>
      </c>
      <c r="I29" s="560" t="s">
        <v>405</v>
      </c>
    </row>
    <row r="30" spans="2:9" ht="16" customHeight="1" x14ac:dyDescent="0.3">
      <c r="B30" s="560" t="s">
        <v>418</v>
      </c>
      <c r="C30" s="561">
        <v>0</v>
      </c>
      <c r="D30" s="561" t="s">
        <v>18</v>
      </c>
      <c r="E30" s="561">
        <v>0</v>
      </c>
      <c r="F30" s="561" t="s">
        <v>18</v>
      </c>
      <c r="G30" s="561" t="s">
        <v>18</v>
      </c>
      <c r="H30" s="561" t="s">
        <v>18</v>
      </c>
      <c r="I30" s="560" t="s">
        <v>382</v>
      </c>
    </row>
    <row r="31" spans="2:9" ht="16" customHeight="1" x14ac:dyDescent="0.3">
      <c r="B31" s="560" t="s">
        <v>70</v>
      </c>
      <c r="C31" s="561">
        <v>-0.1</v>
      </c>
      <c r="D31" s="561">
        <v>0</v>
      </c>
      <c r="E31" s="561" t="s">
        <v>18</v>
      </c>
      <c r="F31" s="561" t="s">
        <v>18</v>
      </c>
      <c r="G31" s="561" t="s">
        <v>18</v>
      </c>
      <c r="H31" s="561" t="s">
        <v>18</v>
      </c>
      <c r="I31" s="560" t="s">
        <v>71</v>
      </c>
    </row>
    <row r="32" spans="2:9" ht="16" customHeight="1" x14ac:dyDescent="0.3">
      <c r="B32" s="560" t="s">
        <v>722</v>
      </c>
      <c r="C32" s="561" t="s">
        <v>18</v>
      </c>
      <c r="D32" s="561">
        <v>2.2000000000000002</v>
      </c>
      <c r="E32" s="561">
        <v>0.5</v>
      </c>
      <c r="F32" s="561">
        <v>0.6</v>
      </c>
      <c r="G32" s="561">
        <v>0.6</v>
      </c>
      <c r="H32" s="561">
        <v>0.3</v>
      </c>
      <c r="I32" s="560" t="s">
        <v>723</v>
      </c>
    </row>
    <row r="33" spans="2:9" ht="5.15" customHeight="1" x14ac:dyDescent="0.25">
      <c r="B33" s="412"/>
      <c r="C33" s="412"/>
      <c r="D33" s="412"/>
      <c r="E33" s="412"/>
      <c r="F33" s="412"/>
      <c r="G33" s="412"/>
      <c r="H33" s="412"/>
      <c r="I33" s="412"/>
    </row>
    <row r="34" spans="2:9" x14ac:dyDescent="0.25">
      <c r="B34" s="556" t="s">
        <v>902</v>
      </c>
      <c r="C34" s="556"/>
      <c r="D34" s="556"/>
      <c r="E34" s="556"/>
      <c r="F34" s="556"/>
      <c r="G34" s="556"/>
      <c r="H34" s="556"/>
      <c r="I34" s="556"/>
    </row>
    <row r="35" spans="2:9" x14ac:dyDescent="0.25">
      <c r="B35" s="557"/>
      <c r="C35" s="557"/>
      <c r="D35" s="557"/>
      <c r="E35" s="557"/>
      <c r="F35" s="557"/>
      <c r="G35" s="557"/>
      <c r="H35" s="557"/>
      <c r="I35" s="557"/>
    </row>
    <row r="36" spans="2:9" x14ac:dyDescent="0.25">
      <c r="B36" s="557"/>
      <c r="C36" s="557"/>
      <c r="D36" s="557"/>
      <c r="E36" s="557"/>
      <c r="F36" s="557"/>
      <c r="G36" s="557"/>
      <c r="H36" s="557"/>
      <c r="I36" s="557"/>
    </row>
    <row r="37" spans="2:9" x14ac:dyDescent="0.25">
      <c r="B37" s="500" t="s">
        <v>724</v>
      </c>
      <c r="C37" s="500"/>
      <c r="D37" s="500"/>
      <c r="E37" s="500"/>
      <c r="F37" s="500"/>
      <c r="G37" s="500"/>
      <c r="H37" s="500"/>
      <c r="I37" s="500"/>
    </row>
    <row r="38" spans="2:9" x14ac:dyDescent="0.25">
      <c r="B38" s="500"/>
      <c r="C38" s="500"/>
      <c r="D38" s="500"/>
      <c r="E38" s="500"/>
      <c r="F38" s="500"/>
      <c r="G38" s="500"/>
      <c r="H38" s="500"/>
      <c r="I38" s="500"/>
    </row>
    <row r="39" spans="2:9" x14ac:dyDescent="0.25">
      <c r="B39" s="500"/>
      <c r="C39" s="500"/>
      <c r="D39" s="500"/>
      <c r="E39" s="500"/>
      <c r="F39" s="500"/>
      <c r="G39" s="500"/>
      <c r="H39" s="500"/>
      <c r="I39" s="500"/>
    </row>
  </sheetData>
  <mergeCells count="5">
    <mergeCell ref="B3:I3"/>
    <mergeCell ref="B4:I4"/>
    <mergeCell ref="C7:H7"/>
    <mergeCell ref="B34:I36"/>
    <mergeCell ref="B37:I39"/>
  </mergeCells>
  <hyperlinks>
    <hyperlink ref="A1" location="Índice!A1" display="Índice" xr:uid="{86DE9044-0C53-46B2-B75A-538D35A3A339}"/>
  </hyperlinks>
  <pageMargins left="0.70866141732283472" right="0.70866141732283472" top="0.74803149606299213" bottom="0.74803149606299213" header="0.31496062992125984" footer="0.31496062992125984"/>
  <pageSetup paperSize="9" scale="85"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667C74-686B-4D3F-85C9-CA3FD375F8CD}">
  <sheetPr codeName="Folha311">
    <pageSetUpPr fitToPage="1"/>
  </sheetPr>
  <dimension ref="A1:S33"/>
  <sheetViews>
    <sheetView showGridLines="0" zoomScaleNormal="100" zoomScaleSheetLayoutView="70" workbookViewId="0"/>
  </sheetViews>
  <sheetFormatPr defaultColWidth="9.453125" defaultRowHeight="12.5" x14ac:dyDescent="0.3"/>
  <cols>
    <col min="1" max="1" width="6.1796875" style="8" bestFit="1" customWidth="1"/>
    <col min="2" max="2" width="34.453125" style="156" customWidth="1"/>
    <col min="3" max="3" width="7.453125" style="8" customWidth="1"/>
    <col min="4" max="4" width="0.54296875" style="8" customWidth="1"/>
    <col min="5" max="9" width="7.453125" style="8" customWidth="1"/>
    <col min="10" max="10" width="36.54296875" style="8" customWidth="1"/>
    <col min="11" max="11" width="7.453125" style="8" customWidth="1"/>
    <col min="12" max="12" width="8.54296875" style="8" customWidth="1"/>
    <col min="13" max="16384" width="9.453125" style="8"/>
  </cols>
  <sheetData>
    <row r="1" spans="1:19" ht="13.5" customHeight="1" x14ac:dyDescent="0.3">
      <c r="A1" s="16" t="s">
        <v>4</v>
      </c>
      <c r="B1" s="10"/>
    </row>
    <row r="2" spans="1:19" ht="13.5" customHeight="1" x14ac:dyDescent="0.3">
      <c r="B2" s="456" t="str">
        <f>+Índice!B47</f>
        <v>Quadro 14 - Cenário orçamental do CFP ajustado de medidas temporárias e medidas não recorrentes (em % do PIB)</v>
      </c>
      <c r="C2" s="456"/>
      <c r="D2" s="456"/>
      <c r="E2" s="456"/>
      <c r="F2" s="456"/>
      <c r="G2" s="456"/>
      <c r="H2" s="456"/>
      <c r="I2" s="456"/>
      <c r="J2" s="456"/>
      <c r="K2" s="7"/>
      <c r="L2" s="7"/>
    </row>
    <row r="3" spans="1:19" ht="13.5" customHeight="1" x14ac:dyDescent="0.3">
      <c r="B3" s="456" t="str">
        <f>+Índice!C47</f>
        <v>Table 14 - CFP adjusted Budgetary Framework (in % of GDP)</v>
      </c>
      <c r="C3" s="456"/>
      <c r="D3" s="456"/>
      <c r="E3" s="456"/>
      <c r="F3" s="456"/>
      <c r="G3" s="456"/>
      <c r="H3" s="456"/>
      <c r="I3" s="456"/>
      <c r="J3" s="456"/>
      <c r="K3" s="7"/>
      <c r="L3" s="7"/>
    </row>
    <row r="4" spans="1:19" ht="13.5" customHeight="1" x14ac:dyDescent="0.3">
      <c r="A4" s="536"/>
      <c r="B4" s="536"/>
      <c r="C4" s="536"/>
      <c r="D4" s="536"/>
      <c r="E4" s="536"/>
      <c r="F4" s="536"/>
      <c r="G4" s="536"/>
      <c r="H4" s="536"/>
      <c r="I4" s="536"/>
      <c r="J4" s="536"/>
      <c r="K4" s="536"/>
      <c r="L4" s="536"/>
    </row>
    <row r="5" spans="1:19" ht="15.75" customHeight="1" x14ac:dyDescent="0.3">
      <c r="B5" s="36"/>
      <c r="C5" s="517">
        <v>2020</v>
      </c>
      <c r="D5" s="148"/>
      <c r="E5" s="519" t="s">
        <v>126</v>
      </c>
      <c r="F5" s="519"/>
      <c r="G5" s="519"/>
      <c r="H5" s="519"/>
      <c r="I5" s="519"/>
      <c r="J5" s="36"/>
    </row>
    <row r="6" spans="1:19" ht="15.75" customHeight="1" x14ac:dyDescent="0.3">
      <c r="B6" s="40"/>
      <c r="C6" s="518"/>
      <c r="D6" s="36"/>
      <c r="E6" s="42">
        <v>2021</v>
      </c>
      <c r="F6" s="42">
        <v>2022</v>
      </c>
      <c r="G6" s="42">
        <v>2023</v>
      </c>
      <c r="H6" s="42">
        <v>2024</v>
      </c>
      <c r="I6" s="42">
        <v>2025</v>
      </c>
      <c r="J6" s="41"/>
    </row>
    <row r="7" spans="1:19" ht="15.75" customHeight="1" x14ac:dyDescent="0.3">
      <c r="B7" s="265" t="s">
        <v>28</v>
      </c>
      <c r="C7" s="266">
        <v>42.7</v>
      </c>
      <c r="D7" s="45"/>
      <c r="E7" s="44">
        <v>42.9</v>
      </c>
      <c r="F7" s="44">
        <v>42.2</v>
      </c>
      <c r="G7" s="44">
        <v>42</v>
      </c>
      <c r="H7" s="44">
        <v>41.9</v>
      </c>
      <c r="I7" s="44">
        <v>41.7</v>
      </c>
      <c r="J7" s="149" t="s">
        <v>49</v>
      </c>
      <c r="M7" s="136"/>
      <c r="N7" s="136"/>
      <c r="O7" s="136"/>
      <c r="P7" s="136"/>
      <c r="Q7" s="136"/>
      <c r="R7" s="136"/>
      <c r="S7" s="136"/>
    </row>
    <row r="8" spans="1:19" ht="15.75" customHeight="1" x14ac:dyDescent="0.3">
      <c r="B8" s="46" t="s">
        <v>29</v>
      </c>
      <c r="C8" s="47">
        <v>42.4</v>
      </c>
      <c r="D8" s="47"/>
      <c r="E8" s="47">
        <v>42.3</v>
      </c>
      <c r="F8" s="47">
        <v>41.8</v>
      </c>
      <c r="G8" s="47">
        <v>41.6</v>
      </c>
      <c r="H8" s="47">
        <v>41.5</v>
      </c>
      <c r="I8" s="47">
        <v>41.3</v>
      </c>
      <c r="J8" s="48" t="s">
        <v>50</v>
      </c>
      <c r="M8" s="136"/>
      <c r="N8" s="136"/>
      <c r="O8" s="136"/>
      <c r="P8" s="136"/>
      <c r="Q8" s="136"/>
      <c r="R8" s="136"/>
      <c r="S8" s="136"/>
    </row>
    <row r="9" spans="1:19" ht="15.75" customHeight="1" x14ac:dyDescent="0.3">
      <c r="B9" s="48" t="s">
        <v>30</v>
      </c>
      <c r="C9" s="47">
        <v>24.3</v>
      </c>
      <c r="D9" s="47"/>
      <c r="E9" s="47">
        <v>24.1</v>
      </c>
      <c r="F9" s="47">
        <v>24.2</v>
      </c>
      <c r="G9" s="47">
        <v>24.2</v>
      </c>
      <c r="H9" s="47">
        <v>24.2</v>
      </c>
      <c r="I9" s="47">
        <v>24.2</v>
      </c>
      <c r="J9" s="150" t="s">
        <v>51</v>
      </c>
      <c r="M9" s="136"/>
      <c r="N9" s="136"/>
      <c r="O9" s="136"/>
      <c r="P9" s="136"/>
      <c r="Q9" s="136"/>
      <c r="R9" s="136"/>
      <c r="S9" s="136"/>
    </row>
    <row r="10" spans="1:19" ht="15.75" customHeight="1" x14ac:dyDescent="0.3">
      <c r="B10" s="49" t="s">
        <v>31</v>
      </c>
      <c r="C10" s="47">
        <v>14.4</v>
      </c>
      <c r="D10" s="47"/>
      <c r="E10" s="47">
        <v>14.3</v>
      </c>
      <c r="F10" s="47">
        <v>14.5</v>
      </c>
      <c r="G10" s="47">
        <v>14.5</v>
      </c>
      <c r="H10" s="47">
        <v>14.6</v>
      </c>
      <c r="I10" s="47">
        <v>14.6</v>
      </c>
      <c r="J10" s="151" t="s">
        <v>52</v>
      </c>
      <c r="M10" s="136"/>
      <c r="N10" s="136"/>
      <c r="O10" s="136"/>
      <c r="P10" s="136"/>
      <c r="Q10" s="136"/>
      <c r="R10" s="136"/>
      <c r="S10" s="136"/>
    </row>
    <row r="11" spans="1:19" ht="15.75" customHeight="1" x14ac:dyDescent="0.3">
      <c r="B11" s="49" t="s">
        <v>32</v>
      </c>
      <c r="C11" s="47">
        <v>9.9</v>
      </c>
      <c r="D11" s="47"/>
      <c r="E11" s="47">
        <v>9.8000000000000007</v>
      </c>
      <c r="F11" s="47">
        <v>9.6999999999999993</v>
      </c>
      <c r="G11" s="47">
        <v>9.6999999999999993</v>
      </c>
      <c r="H11" s="47">
        <v>9.6</v>
      </c>
      <c r="I11" s="47">
        <v>9.6</v>
      </c>
      <c r="J11" s="151" t="s">
        <v>53</v>
      </c>
      <c r="M11" s="136"/>
      <c r="N11" s="136"/>
      <c r="O11" s="136"/>
      <c r="P11" s="136"/>
      <c r="Q11" s="136"/>
      <c r="R11" s="136"/>
      <c r="S11" s="136"/>
    </row>
    <row r="12" spans="1:19" ht="15.75" customHeight="1" x14ac:dyDescent="0.3">
      <c r="B12" s="48" t="s">
        <v>33</v>
      </c>
      <c r="C12" s="47">
        <v>12.6</v>
      </c>
      <c r="D12" s="47"/>
      <c r="E12" s="47">
        <v>12.4</v>
      </c>
      <c r="F12" s="47">
        <v>12</v>
      </c>
      <c r="G12" s="47">
        <v>11.9</v>
      </c>
      <c r="H12" s="47">
        <v>11.8</v>
      </c>
      <c r="I12" s="47">
        <v>11.7</v>
      </c>
      <c r="J12" s="150" t="s">
        <v>54</v>
      </c>
      <c r="M12" s="136"/>
      <c r="N12" s="136"/>
      <c r="O12" s="136"/>
      <c r="P12" s="136"/>
      <c r="Q12" s="136"/>
      <c r="R12" s="136"/>
      <c r="S12" s="136"/>
    </row>
    <row r="13" spans="1:19" ht="15.75" customHeight="1" x14ac:dyDescent="0.3">
      <c r="B13" s="48" t="s">
        <v>34</v>
      </c>
      <c r="C13" s="47">
        <v>5.4</v>
      </c>
      <c r="D13" s="47"/>
      <c r="E13" s="47">
        <v>5.8</v>
      </c>
      <c r="F13" s="47">
        <v>5.6</v>
      </c>
      <c r="G13" s="47">
        <v>5.6</v>
      </c>
      <c r="H13" s="47">
        <v>5.5</v>
      </c>
      <c r="I13" s="47">
        <v>5.5</v>
      </c>
      <c r="J13" s="150" t="s">
        <v>55</v>
      </c>
      <c r="M13" s="136"/>
      <c r="N13" s="136"/>
      <c r="O13" s="136"/>
      <c r="P13" s="136"/>
      <c r="Q13" s="136"/>
      <c r="R13" s="136"/>
      <c r="S13" s="136"/>
    </row>
    <row r="14" spans="1:19" ht="15.75" customHeight="1" x14ac:dyDescent="0.3">
      <c r="B14" s="46" t="s">
        <v>35</v>
      </c>
      <c r="C14" s="47">
        <v>0.4</v>
      </c>
      <c r="D14" s="47"/>
      <c r="E14" s="47">
        <v>0.6</v>
      </c>
      <c r="F14" s="47">
        <v>0.5</v>
      </c>
      <c r="G14" s="47">
        <v>0.4</v>
      </c>
      <c r="H14" s="47">
        <v>0.4</v>
      </c>
      <c r="I14" s="47">
        <v>0.4</v>
      </c>
      <c r="J14" s="48" t="s">
        <v>56</v>
      </c>
      <c r="M14" s="136"/>
      <c r="N14" s="136"/>
      <c r="O14" s="136"/>
      <c r="P14" s="136"/>
      <c r="Q14" s="136"/>
      <c r="R14" s="136"/>
      <c r="S14" s="136"/>
    </row>
    <row r="15" spans="1:19" ht="15.75" customHeight="1" x14ac:dyDescent="0.3">
      <c r="B15" s="43" t="s">
        <v>36</v>
      </c>
      <c r="C15" s="44">
        <v>45</v>
      </c>
      <c r="D15" s="45"/>
      <c r="E15" s="44">
        <v>44.6</v>
      </c>
      <c r="F15" s="44">
        <v>41.9</v>
      </c>
      <c r="G15" s="44">
        <v>41.4</v>
      </c>
      <c r="H15" s="44">
        <v>41.2</v>
      </c>
      <c r="I15" s="44">
        <v>41</v>
      </c>
      <c r="J15" s="149" t="s">
        <v>57</v>
      </c>
      <c r="M15" s="136"/>
      <c r="N15" s="136"/>
      <c r="O15" s="136"/>
      <c r="P15" s="136"/>
      <c r="Q15" s="136"/>
      <c r="R15" s="136"/>
      <c r="S15" s="136"/>
    </row>
    <row r="16" spans="1:19" ht="15.75" customHeight="1" x14ac:dyDescent="0.3">
      <c r="B16" s="46" t="s">
        <v>37</v>
      </c>
      <c r="C16" s="47">
        <v>41.5</v>
      </c>
      <c r="D16" s="47"/>
      <c r="E16" s="47">
        <v>41.1</v>
      </c>
      <c r="F16" s="47">
        <v>38.700000000000003</v>
      </c>
      <c r="G16" s="47">
        <v>38.200000000000003</v>
      </c>
      <c r="H16" s="47">
        <v>38</v>
      </c>
      <c r="I16" s="47">
        <v>37.799999999999997</v>
      </c>
      <c r="J16" s="48" t="s">
        <v>58</v>
      </c>
      <c r="M16" s="136"/>
      <c r="N16" s="136"/>
      <c r="O16" s="136"/>
      <c r="P16" s="136"/>
      <c r="Q16" s="136"/>
      <c r="R16" s="136"/>
      <c r="S16" s="136"/>
    </row>
    <row r="17" spans="2:19" ht="15.75" customHeight="1" x14ac:dyDescent="0.3">
      <c r="B17" s="48" t="s">
        <v>38</v>
      </c>
      <c r="C17" s="47">
        <v>5.6</v>
      </c>
      <c r="D17" s="47"/>
      <c r="E17" s="47">
        <v>5.6</v>
      </c>
      <c r="F17" s="47">
        <v>5.5</v>
      </c>
      <c r="G17" s="47">
        <v>5.4</v>
      </c>
      <c r="H17" s="47">
        <v>5.3</v>
      </c>
      <c r="I17" s="47">
        <v>5.2</v>
      </c>
      <c r="J17" s="150" t="s">
        <v>59</v>
      </c>
      <c r="M17" s="136"/>
      <c r="N17" s="136"/>
      <c r="O17" s="136"/>
      <c r="P17" s="136"/>
      <c r="Q17" s="136"/>
      <c r="R17" s="136"/>
      <c r="S17" s="136"/>
    </row>
    <row r="18" spans="2:19" ht="15.75" customHeight="1" x14ac:dyDescent="0.3">
      <c r="B18" s="48" t="s">
        <v>39</v>
      </c>
      <c r="C18" s="47">
        <v>11.7</v>
      </c>
      <c r="D18" s="47"/>
      <c r="E18" s="47">
        <v>11.6</v>
      </c>
      <c r="F18" s="47">
        <v>11.1</v>
      </c>
      <c r="G18" s="47">
        <v>11</v>
      </c>
      <c r="H18" s="47">
        <v>10.9</v>
      </c>
      <c r="I18" s="47">
        <v>10.8</v>
      </c>
      <c r="J18" s="150" t="s">
        <v>60</v>
      </c>
      <c r="M18" s="136"/>
      <c r="N18" s="136"/>
      <c r="O18" s="136"/>
      <c r="P18" s="136"/>
      <c r="Q18" s="136"/>
      <c r="R18" s="136"/>
      <c r="S18" s="136"/>
    </row>
    <row r="19" spans="2:19" ht="15.75" customHeight="1" x14ac:dyDescent="0.3">
      <c r="B19" s="48" t="s">
        <v>40</v>
      </c>
      <c r="C19" s="47">
        <v>19.8</v>
      </c>
      <c r="D19" s="47"/>
      <c r="E19" s="47">
        <v>19.7</v>
      </c>
      <c r="F19" s="47">
        <v>18.600000000000001</v>
      </c>
      <c r="G19" s="47">
        <v>18.399999999999999</v>
      </c>
      <c r="H19" s="47">
        <v>18.3</v>
      </c>
      <c r="I19" s="47">
        <v>18.3</v>
      </c>
      <c r="J19" s="150" t="s">
        <v>61</v>
      </c>
      <c r="M19" s="136"/>
      <c r="N19" s="136"/>
      <c r="O19" s="136"/>
      <c r="P19" s="136"/>
      <c r="Q19" s="136"/>
      <c r="R19" s="136"/>
      <c r="S19" s="136"/>
    </row>
    <row r="20" spans="2:19" ht="15.75" customHeight="1" x14ac:dyDescent="0.3">
      <c r="B20" s="48" t="s">
        <v>41</v>
      </c>
      <c r="C20" s="47">
        <v>4.3</v>
      </c>
      <c r="D20" s="47"/>
      <c r="E20" s="47">
        <v>4.2</v>
      </c>
      <c r="F20" s="47">
        <v>3.5</v>
      </c>
      <c r="G20" s="47">
        <v>3.5</v>
      </c>
      <c r="H20" s="47">
        <v>3.5</v>
      </c>
      <c r="I20" s="47">
        <v>3.5</v>
      </c>
      <c r="J20" s="150" t="s">
        <v>62</v>
      </c>
      <c r="M20" s="136"/>
      <c r="N20" s="136"/>
      <c r="O20" s="136"/>
      <c r="P20" s="136"/>
      <c r="Q20" s="136"/>
      <c r="R20" s="136"/>
      <c r="S20" s="136"/>
    </row>
    <row r="21" spans="2:19" ht="15.75" customHeight="1" x14ac:dyDescent="0.3">
      <c r="B21" s="46" t="s">
        <v>42</v>
      </c>
      <c r="C21" s="47">
        <v>3.6</v>
      </c>
      <c r="D21" s="47"/>
      <c r="E21" s="47">
        <v>3.5</v>
      </c>
      <c r="F21" s="47">
        <v>3.2</v>
      </c>
      <c r="G21" s="47">
        <v>3.2</v>
      </c>
      <c r="H21" s="47">
        <v>3.2</v>
      </c>
      <c r="I21" s="47">
        <v>3.2</v>
      </c>
      <c r="J21" s="48" t="s">
        <v>63</v>
      </c>
      <c r="M21" s="136"/>
      <c r="N21" s="136"/>
      <c r="O21" s="136"/>
      <c r="P21" s="136"/>
      <c r="Q21" s="136"/>
      <c r="R21" s="136"/>
      <c r="S21" s="136"/>
    </row>
    <row r="22" spans="2:19" ht="15.75" customHeight="1" x14ac:dyDescent="0.3">
      <c r="B22" s="50" t="s">
        <v>43</v>
      </c>
      <c r="C22" s="44">
        <v>-2.2999999999999998</v>
      </c>
      <c r="D22" s="45"/>
      <c r="E22" s="44">
        <v>-1.7</v>
      </c>
      <c r="F22" s="44">
        <v>0.4</v>
      </c>
      <c r="G22" s="44">
        <v>0.6</v>
      </c>
      <c r="H22" s="44">
        <v>0.7</v>
      </c>
      <c r="I22" s="44">
        <v>0.7</v>
      </c>
      <c r="J22" s="149" t="s">
        <v>64</v>
      </c>
      <c r="M22" s="136"/>
      <c r="N22" s="136"/>
      <c r="O22" s="136"/>
      <c r="P22" s="136"/>
      <c r="Q22" s="136"/>
      <c r="R22" s="136"/>
      <c r="S22" s="136"/>
    </row>
    <row r="23" spans="2:19" ht="15.75" customHeight="1" x14ac:dyDescent="0.3">
      <c r="B23" s="46" t="s">
        <v>44</v>
      </c>
      <c r="C23" s="47">
        <v>2.9</v>
      </c>
      <c r="D23" s="47"/>
      <c r="E23" s="47">
        <v>2.7</v>
      </c>
      <c r="F23" s="47">
        <v>2.5</v>
      </c>
      <c r="G23" s="47">
        <v>2.4</v>
      </c>
      <c r="H23" s="47">
        <v>2.2999999999999998</v>
      </c>
      <c r="I23" s="47">
        <v>2.2999999999999998</v>
      </c>
      <c r="J23" s="48" t="s">
        <v>65</v>
      </c>
      <c r="M23" s="136"/>
      <c r="N23" s="136"/>
      <c r="O23" s="136"/>
      <c r="P23" s="136"/>
      <c r="Q23" s="136"/>
      <c r="R23" s="136"/>
      <c r="S23" s="136"/>
    </row>
    <row r="24" spans="2:19" ht="15.75" customHeight="1" thickBot="1" x14ac:dyDescent="0.35">
      <c r="B24" s="43" t="s">
        <v>45</v>
      </c>
      <c r="C24" s="44">
        <v>47.9</v>
      </c>
      <c r="D24" s="45"/>
      <c r="E24" s="44">
        <v>47.3</v>
      </c>
      <c r="F24" s="44">
        <v>44.4</v>
      </c>
      <c r="G24" s="44">
        <v>43.8</v>
      </c>
      <c r="H24" s="44">
        <v>43.5</v>
      </c>
      <c r="I24" s="44">
        <v>43.3</v>
      </c>
      <c r="J24" s="149" t="s">
        <v>66</v>
      </c>
      <c r="M24" s="136"/>
      <c r="N24" s="136"/>
      <c r="O24" s="136"/>
      <c r="P24" s="136"/>
      <c r="Q24" s="136"/>
      <c r="R24" s="136"/>
      <c r="S24" s="136"/>
    </row>
    <row r="25" spans="2:19" ht="15.75" customHeight="1" thickTop="1" x14ac:dyDescent="0.3">
      <c r="B25" s="51" t="s">
        <v>46</v>
      </c>
      <c r="C25" s="52">
        <v>-5.0999999999999996</v>
      </c>
      <c r="D25" s="53"/>
      <c r="E25" s="52">
        <v>-4.4000000000000004</v>
      </c>
      <c r="F25" s="52">
        <v>-2.1</v>
      </c>
      <c r="G25" s="52">
        <v>-1.8</v>
      </c>
      <c r="H25" s="52">
        <v>-1.6</v>
      </c>
      <c r="I25" s="52">
        <v>-1.5</v>
      </c>
      <c r="J25" s="152" t="s">
        <v>65</v>
      </c>
      <c r="M25" s="136"/>
      <c r="N25" s="136"/>
      <c r="O25" s="136"/>
      <c r="P25" s="136"/>
      <c r="Q25" s="136"/>
      <c r="R25" s="136"/>
      <c r="S25" s="136"/>
    </row>
    <row r="26" spans="2:19" ht="4.5" customHeight="1" x14ac:dyDescent="0.3">
      <c r="B26" s="37"/>
      <c r="C26" s="37"/>
      <c r="D26" s="37"/>
      <c r="E26" s="37"/>
      <c r="F26" s="37"/>
      <c r="G26" s="37"/>
      <c r="H26" s="37"/>
      <c r="I26" s="37"/>
      <c r="J26" s="37"/>
    </row>
    <row r="27" spans="2:19" ht="18" customHeight="1" x14ac:dyDescent="0.3">
      <c r="B27" s="515" t="s">
        <v>895</v>
      </c>
      <c r="C27" s="515"/>
      <c r="D27" s="515"/>
      <c r="E27" s="515"/>
      <c r="F27" s="515"/>
      <c r="G27" s="515"/>
      <c r="H27" s="515"/>
      <c r="I27" s="515"/>
      <c r="J27" s="515"/>
    </row>
    <row r="28" spans="2:19" x14ac:dyDescent="0.3">
      <c r="B28" s="516"/>
      <c r="C28" s="516"/>
      <c r="D28" s="516"/>
      <c r="E28" s="516"/>
      <c r="F28" s="516"/>
      <c r="G28" s="516"/>
      <c r="H28" s="516"/>
      <c r="I28" s="516"/>
      <c r="J28" s="516"/>
    </row>
    <row r="29" spans="2:19" x14ac:dyDescent="0.3">
      <c r="B29" s="516"/>
      <c r="C29" s="516"/>
      <c r="D29" s="516"/>
      <c r="E29" s="516"/>
      <c r="F29" s="516"/>
      <c r="G29" s="516"/>
      <c r="H29" s="516"/>
      <c r="I29" s="516"/>
      <c r="J29" s="516"/>
    </row>
    <row r="32" spans="2:19" x14ac:dyDescent="0.3">
      <c r="C32" s="47"/>
      <c r="D32" s="47">
        <f>+D25-'Quadro 6_Table 6'!D25</f>
        <v>0</v>
      </c>
      <c r="E32" s="47"/>
      <c r="F32" s="47"/>
      <c r="G32" s="47"/>
      <c r="H32" s="47"/>
      <c r="I32" s="47"/>
    </row>
    <row r="33" spans="4:4" x14ac:dyDescent="0.3">
      <c r="D33" s="8">
        <f>+Quadro_13_Table_13!H9</f>
        <v>0.2</v>
      </c>
    </row>
  </sheetData>
  <mergeCells count="6">
    <mergeCell ref="A4:L4"/>
    <mergeCell ref="B27:J29"/>
    <mergeCell ref="B2:J2"/>
    <mergeCell ref="B3:J3"/>
    <mergeCell ref="C5:C6"/>
    <mergeCell ref="E5:I5"/>
  </mergeCells>
  <hyperlinks>
    <hyperlink ref="A1" location="Índice!A1" display="Índice" xr:uid="{F21EAE46-072E-4A7A-883E-D8D1EEFB710B}"/>
  </hyperlinks>
  <printOptions horizontalCentered="1" verticalCentered="1"/>
  <pageMargins left="0.25" right="0.25"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D8E161-7728-488A-89D9-19A758DDB0B7}">
  <sheetPr codeName="Folha5">
    <pageSetUpPr fitToPage="1"/>
  </sheetPr>
  <dimension ref="A1:U29"/>
  <sheetViews>
    <sheetView showGridLines="0" zoomScaleNormal="100" workbookViewId="0"/>
  </sheetViews>
  <sheetFormatPr defaultColWidth="9.453125" defaultRowHeight="13.5" x14ac:dyDescent="0.25"/>
  <cols>
    <col min="1" max="1" width="6.54296875" style="2" bestFit="1" customWidth="1"/>
    <col min="2" max="2" width="41.453125" style="2" customWidth="1"/>
    <col min="3" max="5" width="7.54296875" style="2" customWidth="1"/>
    <col min="6" max="6" width="3.453125" style="2" customWidth="1"/>
    <col min="7" max="9" width="7.54296875" style="2" customWidth="1"/>
    <col min="10" max="10" width="3.453125" style="2" customWidth="1"/>
    <col min="11" max="13" width="7.54296875" style="2" customWidth="1"/>
    <col min="14" max="14" width="3.453125" style="2" customWidth="1"/>
    <col min="15" max="17" width="7.54296875" style="2" customWidth="1"/>
    <col min="18" max="18" width="33.453125" style="2" customWidth="1"/>
    <col min="19" max="19" width="12.54296875" style="2" bestFit="1" customWidth="1"/>
    <col min="20" max="21" width="7.54296875" style="2" customWidth="1"/>
    <col min="22" max="16384" width="9.453125" style="2"/>
  </cols>
  <sheetData>
    <row r="1" spans="1:21" ht="13.5" customHeight="1" x14ac:dyDescent="0.25">
      <c r="A1" s="16" t="s">
        <v>4</v>
      </c>
    </row>
    <row r="2" spans="1:21" ht="13.5" customHeight="1" x14ac:dyDescent="0.25">
      <c r="B2" s="456" t="str">
        <f>+Índice!B13</f>
        <v>Gráfico 3 - Previsões para o crescimento do PIB em volume mundial e dos principais parceiros comerciais portugueses (%)</v>
      </c>
      <c r="C2" s="456"/>
      <c r="D2" s="456"/>
      <c r="E2" s="456"/>
      <c r="F2" s="456"/>
      <c r="G2" s="456"/>
      <c r="H2" s="456"/>
      <c r="I2" s="456"/>
      <c r="J2" s="456"/>
      <c r="K2" s="456"/>
      <c r="L2" s="456"/>
      <c r="M2" s="456"/>
      <c r="N2" s="456"/>
      <c r="O2" s="456"/>
      <c r="P2" s="456"/>
      <c r="Q2" s="456"/>
      <c r="R2" s="456"/>
      <c r="S2" s="7"/>
      <c r="T2" s="7"/>
      <c r="U2" s="7"/>
    </row>
    <row r="3" spans="1:21" ht="13.5" customHeight="1" x14ac:dyDescent="0.25">
      <c r="B3" s="456" t="str">
        <f>+Índice!C13</f>
        <v>Chart 3 - Forecasts for GDP growth in volume for the world and for the main Portuguese trading partners (%)</v>
      </c>
      <c r="C3" s="456"/>
      <c r="D3" s="456"/>
      <c r="E3" s="456"/>
      <c r="F3" s="456"/>
      <c r="G3" s="456"/>
      <c r="H3" s="456"/>
      <c r="I3" s="456"/>
      <c r="J3" s="456"/>
      <c r="K3" s="456"/>
      <c r="L3" s="456"/>
      <c r="M3" s="456"/>
      <c r="N3" s="456"/>
      <c r="O3" s="456"/>
      <c r="P3" s="456"/>
      <c r="Q3" s="456"/>
      <c r="R3" s="456"/>
      <c r="S3" s="7"/>
      <c r="T3" s="7"/>
      <c r="U3" s="7"/>
    </row>
    <row r="4" spans="1:21" ht="13.5" customHeight="1" x14ac:dyDescent="0.35">
      <c r="B4" s="1" t="s">
        <v>5</v>
      </c>
    </row>
    <row r="5" spans="1:21" ht="13.5" customHeight="1" x14ac:dyDescent="0.3">
      <c r="B5" s="184" t="s">
        <v>167</v>
      </c>
      <c r="C5" s="465" t="s">
        <v>148</v>
      </c>
      <c r="D5" s="465"/>
      <c r="E5" s="466"/>
      <c r="F5" s="180" t="s">
        <v>75</v>
      </c>
      <c r="G5" s="465" t="s">
        <v>157</v>
      </c>
      <c r="H5" s="465"/>
      <c r="I5" s="466"/>
      <c r="J5" s="180" t="s">
        <v>75</v>
      </c>
      <c r="K5" s="465" t="s">
        <v>149</v>
      </c>
      <c r="L5" s="465"/>
      <c r="M5" s="466"/>
      <c r="N5" s="180" t="s">
        <v>75</v>
      </c>
      <c r="O5" s="465" t="s">
        <v>150</v>
      </c>
      <c r="P5" s="465"/>
      <c r="Q5" s="466"/>
      <c r="R5" s="179"/>
    </row>
    <row r="6" spans="1:21" ht="13.5" customHeight="1" x14ac:dyDescent="0.3">
      <c r="C6" s="462" t="s">
        <v>145</v>
      </c>
      <c r="D6" s="462"/>
      <c r="E6" s="463"/>
      <c r="F6" s="180" t="s">
        <v>75</v>
      </c>
      <c r="G6" s="462" t="s">
        <v>158</v>
      </c>
      <c r="H6" s="462"/>
      <c r="I6" s="463"/>
      <c r="J6" s="180" t="s">
        <v>75</v>
      </c>
      <c r="K6" s="462" t="s">
        <v>146</v>
      </c>
      <c r="L6" s="462"/>
      <c r="M6" s="463"/>
      <c r="N6" s="180" t="s">
        <v>75</v>
      </c>
      <c r="O6" s="462" t="s">
        <v>147</v>
      </c>
      <c r="P6" s="462"/>
      <c r="Q6" s="463"/>
      <c r="R6" s="198" t="s">
        <v>497</v>
      </c>
    </row>
    <row r="7" spans="1:21" ht="13.5" customHeight="1" x14ac:dyDescent="0.3">
      <c r="B7" s="184"/>
      <c r="C7" s="182">
        <v>2020</v>
      </c>
      <c r="D7" s="182">
        <v>2021</v>
      </c>
      <c r="E7" s="182">
        <v>2022</v>
      </c>
      <c r="F7" s="183"/>
      <c r="G7" s="182">
        <v>2020</v>
      </c>
      <c r="H7" s="182">
        <v>2021</v>
      </c>
      <c r="I7" s="182">
        <v>2022</v>
      </c>
      <c r="J7" s="183"/>
      <c r="K7" s="182">
        <v>2020</v>
      </c>
      <c r="L7" s="182">
        <v>2021</v>
      </c>
      <c r="M7" s="182">
        <v>2022</v>
      </c>
      <c r="N7" s="183"/>
      <c r="O7" s="182">
        <v>2020</v>
      </c>
      <c r="P7" s="182">
        <v>2021</v>
      </c>
      <c r="Q7" s="182">
        <v>2022</v>
      </c>
      <c r="R7" s="181"/>
    </row>
    <row r="8" spans="1:21" ht="13.5" customHeight="1" x14ac:dyDescent="0.3">
      <c r="B8" s="184" t="s">
        <v>472</v>
      </c>
      <c r="C8" s="185">
        <v>-3.5</v>
      </c>
      <c r="D8" s="185">
        <v>5.5</v>
      </c>
      <c r="E8" s="185">
        <v>4.2</v>
      </c>
      <c r="F8" s="185"/>
      <c r="G8" s="185">
        <v>-7.2</v>
      </c>
      <c r="H8" s="185">
        <v>4.2</v>
      </c>
      <c r="I8" s="185">
        <v>3.6</v>
      </c>
      <c r="J8" s="185"/>
      <c r="K8" s="185">
        <v>-10</v>
      </c>
      <c r="L8" s="185">
        <v>4.5</v>
      </c>
      <c r="M8" s="185">
        <v>5</v>
      </c>
      <c r="N8" s="185"/>
      <c r="O8" s="185">
        <v>-3.4</v>
      </c>
      <c r="P8" s="185">
        <v>5.0999999999999996</v>
      </c>
      <c r="Q8" s="185">
        <v>2.5</v>
      </c>
      <c r="R8" s="186" t="s">
        <v>473</v>
      </c>
    </row>
    <row r="9" spans="1:21" ht="13.5" customHeight="1" x14ac:dyDescent="0.3">
      <c r="B9" s="184" t="s">
        <v>474</v>
      </c>
      <c r="C9" s="185">
        <v>-4.4000000000000004</v>
      </c>
      <c r="D9" s="185">
        <v>5.2</v>
      </c>
      <c r="E9" s="185">
        <v>4.2</v>
      </c>
      <c r="F9" s="185"/>
      <c r="G9" s="185">
        <v>-8.3000000000000007</v>
      </c>
      <c r="H9" s="185">
        <v>5.2</v>
      </c>
      <c r="I9" s="185">
        <v>3.1</v>
      </c>
      <c r="J9" s="185"/>
      <c r="K9" s="185">
        <v>-9.8000000000000007</v>
      </c>
      <c r="L9" s="185">
        <v>5.9</v>
      </c>
      <c r="M9" s="185">
        <v>3.2</v>
      </c>
      <c r="N9" s="185"/>
      <c r="O9" s="185">
        <v>-4.3</v>
      </c>
      <c r="P9" s="185">
        <v>3.1</v>
      </c>
      <c r="Q9" s="185">
        <v>2.9</v>
      </c>
      <c r="R9" s="186" t="s">
        <v>475</v>
      </c>
    </row>
    <row r="10" spans="1:21" ht="13.5" customHeight="1" x14ac:dyDescent="0.3">
      <c r="B10" s="187" t="s">
        <v>151</v>
      </c>
      <c r="C10" s="464">
        <v>100</v>
      </c>
      <c r="D10" s="464"/>
      <c r="E10" s="464"/>
      <c r="F10" s="188"/>
      <c r="G10" s="464">
        <v>60</v>
      </c>
      <c r="H10" s="464"/>
      <c r="I10" s="464"/>
      <c r="J10" s="188"/>
      <c r="K10" s="464">
        <v>10</v>
      </c>
      <c r="L10" s="464"/>
      <c r="M10" s="464"/>
      <c r="N10" s="188"/>
      <c r="O10" s="464">
        <v>6</v>
      </c>
      <c r="P10" s="464"/>
      <c r="Q10" s="464"/>
      <c r="R10" s="189" t="s">
        <v>152</v>
      </c>
    </row>
    <row r="11" spans="1:21" ht="5.9" customHeight="1" x14ac:dyDescent="0.3">
      <c r="B11" s="190"/>
      <c r="C11" s="191"/>
      <c r="D11" s="191"/>
      <c r="E11" s="191"/>
      <c r="F11" s="192"/>
      <c r="G11" s="191"/>
      <c r="H11" s="191"/>
      <c r="I11" s="191"/>
      <c r="J11" s="192"/>
      <c r="K11" s="191"/>
      <c r="L11" s="191"/>
      <c r="M11" s="191"/>
      <c r="N11" s="192"/>
      <c r="O11" s="191"/>
      <c r="P11" s="191"/>
      <c r="Q11" s="191"/>
      <c r="R11" s="191"/>
    </row>
    <row r="12" spans="1:21" ht="13.5" customHeight="1" x14ac:dyDescent="0.25">
      <c r="B12" s="458" t="s">
        <v>476</v>
      </c>
      <c r="C12" s="458"/>
      <c r="D12" s="458"/>
      <c r="E12" s="458"/>
      <c r="F12" s="458"/>
      <c r="G12" s="458"/>
      <c r="H12" s="458"/>
      <c r="I12" s="458"/>
      <c r="J12" s="458"/>
      <c r="K12" s="459"/>
      <c r="L12" s="459"/>
      <c r="M12" s="459"/>
      <c r="N12" s="459"/>
      <c r="O12" s="459"/>
      <c r="P12" s="459"/>
      <c r="Q12" s="459"/>
      <c r="R12" s="193"/>
    </row>
    <row r="13" spans="1:21" ht="13.5" customHeight="1" x14ac:dyDescent="0.3">
      <c r="B13" s="460" t="s">
        <v>477</v>
      </c>
      <c r="C13" s="460"/>
      <c r="D13" s="460"/>
      <c r="E13" s="460"/>
      <c r="F13" s="460"/>
      <c r="G13" s="460"/>
      <c r="H13" s="460"/>
      <c r="I13" s="460"/>
      <c r="J13" s="460"/>
      <c r="K13" s="461"/>
      <c r="L13" s="461"/>
      <c r="M13" s="461"/>
      <c r="N13" s="461"/>
      <c r="O13" s="461"/>
      <c r="P13" s="461"/>
      <c r="Q13" s="461"/>
      <c r="R13" s="194"/>
    </row>
    <row r="14" spans="1:21" ht="13.5" customHeight="1" x14ac:dyDescent="0.3">
      <c r="B14" s="194"/>
      <c r="C14" s="194"/>
      <c r="D14" s="194"/>
      <c r="E14" s="194"/>
      <c r="F14" s="194"/>
      <c r="G14" s="194"/>
      <c r="H14" s="194"/>
      <c r="I14" s="194"/>
      <c r="J14" s="194"/>
      <c r="K14" s="194"/>
      <c r="L14" s="194"/>
      <c r="M14" s="194"/>
      <c r="N14" s="194"/>
      <c r="O14" s="194"/>
      <c r="P14" s="194"/>
      <c r="Q14" s="194"/>
      <c r="R14" s="194"/>
    </row>
    <row r="15" spans="1:21" ht="13.5" customHeight="1" x14ac:dyDescent="0.3">
      <c r="B15" s="194"/>
      <c r="C15" s="194"/>
      <c r="D15" s="194"/>
      <c r="E15" s="194"/>
      <c r="F15" s="194"/>
      <c r="G15" s="194"/>
      <c r="H15" s="194"/>
      <c r="I15" s="194"/>
      <c r="J15" s="194"/>
      <c r="K15" s="194"/>
      <c r="L15" s="194"/>
      <c r="M15" s="194"/>
      <c r="N15" s="194"/>
      <c r="O15" s="194"/>
      <c r="P15" s="194"/>
      <c r="Q15" s="194"/>
      <c r="R15" s="194"/>
    </row>
    <row r="16" spans="1:21" ht="13.5" customHeight="1" x14ac:dyDescent="0.3">
      <c r="B16" s="184" t="s">
        <v>368</v>
      </c>
      <c r="C16" s="465" t="s">
        <v>148</v>
      </c>
      <c r="D16" s="465"/>
      <c r="E16" s="466"/>
      <c r="F16" s="180" t="s">
        <v>75</v>
      </c>
      <c r="G16" s="465" t="s">
        <v>157</v>
      </c>
      <c r="H16" s="465"/>
      <c r="I16" s="466"/>
      <c r="J16" s="180" t="s">
        <v>75</v>
      </c>
      <c r="K16" s="465" t="s">
        <v>149</v>
      </c>
      <c r="L16" s="465"/>
      <c r="M16" s="466"/>
      <c r="N16" s="180" t="s">
        <v>75</v>
      </c>
      <c r="O16" s="465" t="s">
        <v>150</v>
      </c>
      <c r="P16" s="465"/>
      <c r="Q16" s="466"/>
      <c r="R16" s="195"/>
    </row>
    <row r="17" spans="2:18" ht="13.5" customHeight="1" x14ac:dyDescent="0.3">
      <c r="C17" s="462" t="s">
        <v>145</v>
      </c>
      <c r="D17" s="462"/>
      <c r="E17" s="463"/>
      <c r="F17" s="180" t="s">
        <v>75</v>
      </c>
      <c r="G17" s="462" t="s">
        <v>158</v>
      </c>
      <c r="H17" s="462"/>
      <c r="I17" s="463"/>
      <c r="J17" s="180" t="s">
        <v>75</v>
      </c>
      <c r="K17" s="462" t="s">
        <v>146</v>
      </c>
      <c r="L17" s="462"/>
      <c r="M17" s="463"/>
      <c r="N17" s="180" t="s">
        <v>75</v>
      </c>
      <c r="O17" s="462" t="s">
        <v>147</v>
      </c>
      <c r="P17" s="462"/>
      <c r="Q17" s="463"/>
      <c r="R17" s="198" t="s">
        <v>498</v>
      </c>
    </row>
    <row r="18" spans="2:18" ht="13.5" customHeight="1" x14ac:dyDescent="0.3">
      <c r="B18" s="135"/>
      <c r="C18" s="262">
        <v>2020</v>
      </c>
      <c r="D18" s="262">
        <v>2021</v>
      </c>
      <c r="E18" s="262">
        <v>2022</v>
      </c>
      <c r="F18" s="344"/>
      <c r="G18" s="262">
        <v>2020</v>
      </c>
      <c r="H18" s="262">
        <v>2021</v>
      </c>
      <c r="I18" s="262">
        <v>2022</v>
      </c>
      <c r="J18" s="344"/>
      <c r="K18" s="262">
        <v>2020</v>
      </c>
      <c r="L18" s="262">
        <v>2021</v>
      </c>
      <c r="M18" s="182">
        <v>2022</v>
      </c>
      <c r="N18" s="197"/>
      <c r="O18" s="182">
        <v>2020</v>
      </c>
      <c r="P18" s="182">
        <v>2021</v>
      </c>
      <c r="Q18" s="182">
        <v>2022</v>
      </c>
      <c r="R18" s="196"/>
    </row>
    <row r="19" spans="2:18" ht="13.5" customHeight="1" x14ac:dyDescent="0.3">
      <c r="B19" s="187" t="s">
        <v>478</v>
      </c>
      <c r="C19" s="185">
        <v>-3.4</v>
      </c>
      <c r="D19" s="185">
        <v>5.6</v>
      </c>
      <c r="E19" s="185">
        <v>4</v>
      </c>
      <c r="F19" s="185"/>
      <c r="G19" s="185">
        <v>-6.8</v>
      </c>
      <c r="H19" s="185">
        <v>3.9</v>
      </c>
      <c r="I19" s="185">
        <v>3.8</v>
      </c>
      <c r="J19" s="185"/>
      <c r="K19" s="185">
        <v>-9.9</v>
      </c>
      <c r="L19" s="185">
        <v>5.0999999999999996</v>
      </c>
      <c r="M19" s="185">
        <v>4.7</v>
      </c>
      <c r="N19" s="185"/>
      <c r="O19" s="185">
        <v>-3.5</v>
      </c>
      <c r="P19" s="185">
        <v>6.5</v>
      </c>
      <c r="Q19" s="185">
        <v>4</v>
      </c>
      <c r="R19" s="198" t="s">
        <v>479</v>
      </c>
    </row>
    <row r="20" spans="2:18" ht="13.5" customHeight="1" x14ac:dyDescent="0.3">
      <c r="B20" s="187" t="s">
        <v>480</v>
      </c>
      <c r="C20" s="185">
        <v>-4.2</v>
      </c>
      <c r="D20" s="185">
        <v>4.2</v>
      </c>
      <c r="E20" s="185">
        <v>3.7</v>
      </c>
      <c r="F20" s="185"/>
      <c r="G20" s="185">
        <v>-7.5</v>
      </c>
      <c r="H20" s="185">
        <v>3.6</v>
      </c>
      <c r="I20" s="185">
        <v>3.3</v>
      </c>
      <c r="J20" s="185"/>
      <c r="K20" s="185">
        <v>-11.2</v>
      </c>
      <c r="L20" s="185">
        <v>4.2</v>
      </c>
      <c r="M20" s="185">
        <v>4.0999999999999996</v>
      </c>
      <c r="N20" s="185"/>
      <c r="O20" s="185">
        <v>-3.7</v>
      </c>
      <c r="P20" s="185">
        <v>3.2</v>
      </c>
      <c r="Q20" s="185">
        <v>3.5</v>
      </c>
      <c r="R20" s="189" t="s">
        <v>481</v>
      </c>
    </row>
    <row r="21" spans="2:18" ht="13.5" customHeight="1" x14ac:dyDescent="0.3">
      <c r="B21" s="187" t="s">
        <v>151</v>
      </c>
      <c r="C21" s="464">
        <v>100</v>
      </c>
      <c r="D21" s="464"/>
      <c r="E21" s="464"/>
      <c r="F21" s="188"/>
      <c r="G21" s="464">
        <v>60</v>
      </c>
      <c r="H21" s="464"/>
      <c r="I21" s="464"/>
      <c r="J21" s="188"/>
      <c r="K21" s="464">
        <v>10</v>
      </c>
      <c r="L21" s="464"/>
      <c r="M21" s="464"/>
      <c r="N21" s="188"/>
      <c r="O21" s="464">
        <v>6</v>
      </c>
      <c r="P21" s="464"/>
      <c r="Q21" s="464"/>
      <c r="R21" s="189" t="s">
        <v>152</v>
      </c>
    </row>
    <row r="22" spans="2:18" ht="5.9" customHeight="1" x14ac:dyDescent="0.25">
      <c r="B22" s="26"/>
      <c r="C22" s="199"/>
      <c r="D22" s="199"/>
      <c r="E22" s="199"/>
      <c r="F22" s="200"/>
      <c r="G22" s="199"/>
      <c r="H22" s="199"/>
      <c r="I22" s="199"/>
      <c r="J22" s="200"/>
      <c r="K22" s="199"/>
      <c r="L22" s="199"/>
      <c r="M22" s="199"/>
      <c r="N22" s="200"/>
      <c r="O22" s="199"/>
      <c r="P22" s="199"/>
      <c r="Q22" s="199"/>
      <c r="R22" s="201"/>
    </row>
    <row r="23" spans="2:18" ht="13.5" customHeight="1" x14ac:dyDescent="0.25">
      <c r="B23" s="458" t="s">
        <v>482</v>
      </c>
      <c r="C23" s="458"/>
      <c r="D23" s="458"/>
      <c r="E23" s="458"/>
      <c r="F23" s="458"/>
      <c r="G23" s="458"/>
      <c r="H23" s="458"/>
      <c r="I23" s="458"/>
      <c r="J23" s="458"/>
      <c r="K23" s="459"/>
      <c r="L23" s="459"/>
      <c r="M23" s="459"/>
      <c r="N23" s="459"/>
      <c r="O23" s="459"/>
      <c r="P23" s="459"/>
      <c r="Q23" s="459"/>
      <c r="R23" s="193"/>
    </row>
    <row r="24" spans="2:18" ht="13.5" customHeight="1" x14ac:dyDescent="0.25">
      <c r="B24" s="460" t="s">
        <v>483</v>
      </c>
      <c r="C24" s="460"/>
      <c r="D24" s="460"/>
      <c r="E24" s="460"/>
      <c r="F24" s="460"/>
      <c r="G24" s="460"/>
      <c r="H24" s="460"/>
      <c r="I24" s="460"/>
      <c r="J24" s="460"/>
      <c r="K24" s="461"/>
      <c r="L24" s="461"/>
      <c r="M24" s="461"/>
      <c r="N24" s="461"/>
      <c r="O24" s="461"/>
      <c r="P24" s="461"/>
      <c r="Q24" s="461"/>
    </row>
    <row r="25" spans="2:18" ht="13.5" customHeight="1" x14ac:dyDescent="0.25"/>
    <row r="26" spans="2:18" ht="13.5" customHeight="1" x14ac:dyDescent="0.25"/>
    <row r="27" spans="2:18" ht="13.5" customHeight="1" x14ac:dyDescent="0.25"/>
    <row r="28" spans="2:18" ht="13.5" customHeight="1" x14ac:dyDescent="0.25"/>
    <row r="29" spans="2:18" ht="13.5" customHeight="1" x14ac:dyDescent="0.25">
      <c r="C29" s="38"/>
      <c r="D29" s="38"/>
      <c r="E29" s="38"/>
    </row>
  </sheetData>
  <mergeCells count="34">
    <mergeCell ref="B2:R2"/>
    <mergeCell ref="B3:R3"/>
    <mergeCell ref="C5:E5"/>
    <mergeCell ref="G5:I5"/>
    <mergeCell ref="K5:M5"/>
    <mergeCell ref="O5:Q5"/>
    <mergeCell ref="C6:E6"/>
    <mergeCell ref="G6:I6"/>
    <mergeCell ref="K6:M6"/>
    <mergeCell ref="O6:Q6"/>
    <mergeCell ref="C10:E10"/>
    <mergeCell ref="G10:I10"/>
    <mergeCell ref="K10:M10"/>
    <mergeCell ref="O10:Q10"/>
    <mergeCell ref="B12:J12"/>
    <mergeCell ref="K12:Q12"/>
    <mergeCell ref="B13:J13"/>
    <mergeCell ref="K13:Q13"/>
    <mergeCell ref="C16:E16"/>
    <mergeCell ref="G16:I16"/>
    <mergeCell ref="K16:M16"/>
    <mergeCell ref="O16:Q16"/>
    <mergeCell ref="B23:J23"/>
    <mergeCell ref="K23:Q23"/>
    <mergeCell ref="B24:J24"/>
    <mergeCell ref="K24:Q24"/>
    <mergeCell ref="C17:E17"/>
    <mergeCell ref="G17:I17"/>
    <mergeCell ref="K17:M17"/>
    <mergeCell ref="O17:Q17"/>
    <mergeCell ref="C21:E21"/>
    <mergeCell ref="G21:I21"/>
    <mergeCell ref="K21:M21"/>
    <mergeCell ref="O21:Q21"/>
  </mergeCells>
  <hyperlinks>
    <hyperlink ref="A1" location="Índice!A1" display="Índice" xr:uid="{386136AD-4C5C-45D7-9E40-2EDDA91467F3}"/>
  </hyperlinks>
  <printOptions horizontalCentered="1"/>
  <pageMargins left="0.11811023622047245" right="0.11811023622047245" top="0.59055118110236227" bottom="0.15748031496062992" header="0.31496062992125984" footer="0.31496062992125984"/>
  <pageSetup paperSize="9" scale="7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A24C9-8ECA-4F03-A028-AE8A9C30232B}">
  <sheetPr codeName="Folha6">
    <pageSetUpPr fitToPage="1"/>
  </sheetPr>
  <dimension ref="A1:S12"/>
  <sheetViews>
    <sheetView showGridLines="0" zoomScaleNormal="100" workbookViewId="0"/>
  </sheetViews>
  <sheetFormatPr defaultColWidth="9.453125" defaultRowHeight="13.5" x14ac:dyDescent="0.25"/>
  <cols>
    <col min="1" max="1" width="6.1796875" style="2" bestFit="1" customWidth="1"/>
    <col min="2" max="2" width="16.54296875" style="2" customWidth="1"/>
    <col min="3" max="6" width="9" style="2" customWidth="1"/>
    <col min="7" max="7" width="2.453125" style="2" customWidth="1"/>
    <col min="8" max="11" width="9" style="2" customWidth="1"/>
    <col min="12" max="12" width="2.453125" style="2" customWidth="1"/>
    <col min="13" max="16" width="9" style="2" customWidth="1"/>
    <col min="17" max="17" width="16.54296875" style="2" customWidth="1"/>
    <col min="18" max="16384" width="9.453125" style="2"/>
  </cols>
  <sheetData>
    <row r="1" spans="1:19" ht="13.5" customHeight="1" x14ac:dyDescent="0.25">
      <c r="A1" s="16" t="s">
        <v>4</v>
      </c>
    </row>
    <row r="2" spans="1:19" ht="13.5" customHeight="1" x14ac:dyDescent="0.25">
      <c r="B2" s="456" t="str">
        <f>+Índice!B14</f>
        <v>Gráfico 4 - Previsões para a economia da área do euro</v>
      </c>
      <c r="C2" s="456"/>
      <c r="D2" s="456"/>
      <c r="E2" s="456"/>
      <c r="F2" s="456"/>
      <c r="G2" s="456"/>
      <c r="H2" s="456"/>
      <c r="I2" s="456"/>
      <c r="J2" s="456"/>
      <c r="K2" s="456"/>
      <c r="L2" s="456"/>
      <c r="M2" s="456"/>
      <c r="N2" s="456"/>
      <c r="O2" s="456"/>
      <c r="P2" s="456"/>
      <c r="Q2" s="456"/>
      <c r="R2" s="7"/>
    </row>
    <row r="3" spans="1:19" ht="13.5" customHeight="1" x14ac:dyDescent="0.25">
      <c r="B3" s="456" t="str">
        <f>+Índice!C14</f>
        <v>Chart 4 - Forecasts for the euro area economy</v>
      </c>
      <c r="C3" s="456"/>
      <c r="D3" s="456"/>
      <c r="E3" s="456"/>
      <c r="F3" s="456"/>
      <c r="G3" s="456"/>
      <c r="H3" s="456"/>
      <c r="I3" s="456"/>
      <c r="J3" s="456"/>
      <c r="K3" s="456"/>
      <c r="L3" s="456"/>
      <c r="M3" s="456"/>
      <c r="N3" s="456"/>
      <c r="O3" s="456"/>
      <c r="P3" s="456"/>
      <c r="Q3" s="456"/>
      <c r="R3" s="7"/>
    </row>
    <row r="4" spans="1:19" ht="14.5" x14ac:dyDescent="0.35">
      <c r="B4" s="1" t="s">
        <v>5</v>
      </c>
    </row>
    <row r="5" spans="1:19" s="4" customFormat="1" ht="15" customHeight="1" x14ac:dyDescent="0.3">
      <c r="B5" s="202"/>
      <c r="C5" s="462" t="s">
        <v>533</v>
      </c>
      <c r="D5" s="462"/>
      <c r="E5" s="462"/>
      <c r="F5" s="462"/>
      <c r="G5" s="203"/>
      <c r="H5" s="462" t="s">
        <v>536</v>
      </c>
      <c r="I5" s="462"/>
      <c r="J5" s="462"/>
      <c r="K5" s="463"/>
      <c r="L5" s="203"/>
      <c r="M5" s="462" t="s">
        <v>537</v>
      </c>
      <c r="N5" s="462"/>
      <c r="O5" s="462"/>
      <c r="P5" s="463"/>
      <c r="Q5" s="202"/>
    </row>
    <row r="6" spans="1:19" s="4" customFormat="1" ht="15" customHeight="1" x14ac:dyDescent="0.3">
      <c r="B6" s="204"/>
      <c r="C6" s="462" t="s">
        <v>534</v>
      </c>
      <c r="D6" s="462"/>
      <c r="E6" s="462"/>
      <c r="F6" s="462"/>
      <c r="G6" s="203"/>
      <c r="H6" s="462" t="s">
        <v>535</v>
      </c>
      <c r="I6" s="462"/>
      <c r="J6" s="462"/>
      <c r="K6" s="463"/>
      <c r="L6" s="203"/>
      <c r="M6" s="462" t="s">
        <v>538</v>
      </c>
      <c r="N6" s="462"/>
      <c r="O6" s="462"/>
      <c r="P6" s="463"/>
      <c r="Q6" s="204"/>
    </row>
    <row r="7" spans="1:19" s="4" customFormat="1" ht="14" x14ac:dyDescent="0.3">
      <c r="B7" s="205"/>
      <c r="C7" s="182">
        <v>2020</v>
      </c>
      <c r="D7" s="182">
        <v>2021</v>
      </c>
      <c r="E7" s="182">
        <v>2022</v>
      </c>
      <c r="F7" s="182">
        <v>2023</v>
      </c>
      <c r="G7" s="206"/>
      <c r="H7" s="182">
        <v>2020</v>
      </c>
      <c r="I7" s="182">
        <v>2021</v>
      </c>
      <c r="J7" s="182">
        <v>2022</v>
      </c>
      <c r="K7" s="182">
        <v>2023</v>
      </c>
      <c r="L7" s="206"/>
      <c r="M7" s="182">
        <v>2020</v>
      </c>
      <c r="N7" s="182">
        <v>2021</v>
      </c>
      <c r="O7" s="182">
        <v>2022</v>
      </c>
      <c r="P7" s="182">
        <v>2023</v>
      </c>
      <c r="Q7" s="207"/>
    </row>
    <row r="8" spans="1:19" s="4" customFormat="1" ht="14" x14ac:dyDescent="0.3">
      <c r="B8" s="184" t="s">
        <v>428</v>
      </c>
      <c r="C8" s="437">
        <v>-6.9</v>
      </c>
      <c r="D8" s="437">
        <v>4</v>
      </c>
      <c r="E8" s="437">
        <v>4.0999999999999996</v>
      </c>
      <c r="F8" s="437">
        <v>2.1</v>
      </c>
      <c r="G8" s="208"/>
      <c r="H8" s="437">
        <v>0.3</v>
      </c>
      <c r="I8" s="437">
        <v>1.5</v>
      </c>
      <c r="J8" s="437">
        <v>1.2</v>
      </c>
      <c r="K8" s="437">
        <v>1.4</v>
      </c>
      <c r="L8" s="208"/>
      <c r="M8" s="437">
        <v>7.8</v>
      </c>
      <c r="N8" s="437">
        <v>8.6</v>
      </c>
      <c r="O8" s="437">
        <v>8.1</v>
      </c>
      <c r="P8" s="437">
        <v>7.6</v>
      </c>
      <c r="Q8" s="189" t="s">
        <v>429</v>
      </c>
      <c r="S8" s="209"/>
    </row>
    <row r="9" spans="1:19" s="4" customFormat="1" ht="14" x14ac:dyDescent="0.3">
      <c r="A9" s="210"/>
      <c r="B9" s="184" t="s">
        <v>484</v>
      </c>
      <c r="C9" s="437">
        <v>-7.3</v>
      </c>
      <c r="D9" s="437">
        <v>3.9</v>
      </c>
      <c r="E9" s="437">
        <v>4.2</v>
      </c>
      <c r="F9" s="437">
        <v>2.1</v>
      </c>
      <c r="G9" s="208"/>
      <c r="H9" s="437">
        <v>0.2</v>
      </c>
      <c r="I9" s="437">
        <v>1</v>
      </c>
      <c r="J9" s="437">
        <v>1.1000000000000001</v>
      </c>
      <c r="K9" s="437">
        <v>1.4</v>
      </c>
      <c r="L9" s="208"/>
      <c r="M9" s="437">
        <v>8</v>
      </c>
      <c r="N9" s="437">
        <v>9.3000000000000007</v>
      </c>
      <c r="O9" s="437">
        <v>8.1999999999999993</v>
      </c>
      <c r="P9" s="437">
        <v>7.5</v>
      </c>
      <c r="Q9" s="189" t="s">
        <v>485</v>
      </c>
      <c r="S9" s="209"/>
    </row>
    <row r="10" spans="1:19" s="4" customFormat="1" ht="4.5" customHeight="1" x14ac:dyDescent="0.25">
      <c r="A10" s="210"/>
      <c r="B10" s="204"/>
      <c r="C10" s="211"/>
      <c r="D10" s="211"/>
      <c r="E10" s="211"/>
      <c r="F10" s="211"/>
      <c r="G10" s="211"/>
      <c r="H10" s="211"/>
      <c r="I10" s="211"/>
      <c r="J10" s="211"/>
      <c r="K10" s="211"/>
      <c r="L10" s="211"/>
      <c r="M10" s="211"/>
      <c r="N10" s="211"/>
      <c r="O10" s="211"/>
      <c r="P10" s="211"/>
      <c r="Q10" s="212"/>
      <c r="S10" s="209"/>
    </row>
    <row r="11" spans="1:19" ht="13.5" customHeight="1" x14ac:dyDescent="0.25">
      <c r="B11" s="458" t="s">
        <v>486</v>
      </c>
      <c r="C11" s="458"/>
      <c r="D11" s="458"/>
      <c r="E11" s="458"/>
      <c r="F11" s="458"/>
      <c r="G11" s="458"/>
      <c r="H11" s="458"/>
      <c r="I11" s="458"/>
      <c r="J11" s="458"/>
      <c r="K11" s="458"/>
      <c r="L11" s="458"/>
      <c r="M11" s="458"/>
      <c r="N11" s="458"/>
      <c r="O11" s="458"/>
      <c r="P11" s="458"/>
      <c r="Q11" s="458"/>
    </row>
    <row r="12" spans="1:19" ht="13.5" customHeight="1" x14ac:dyDescent="0.25">
      <c r="B12" s="457" t="s">
        <v>487</v>
      </c>
      <c r="C12" s="457"/>
      <c r="D12" s="457"/>
      <c r="E12" s="457"/>
      <c r="F12" s="457"/>
      <c r="G12" s="457"/>
      <c r="H12" s="457"/>
      <c r="I12" s="457"/>
      <c r="J12" s="457"/>
      <c r="K12" s="457"/>
      <c r="L12" s="457"/>
      <c r="M12" s="457"/>
      <c r="N12" s="457"/>
      <c r="O12" s="457"/>
      <c r="P12" s="457"/>
      <c r="Q12" s="457"/>
    </row>
  </sheetData>
  <mergeCells count="10">
    <mergeCell ref="B2:Q2"/>
    <mergeCell ref="B3:Q3"/>
    <mergeCell ref="B11:Q11"/>
    <mergeCell ref="B12:Q12"/>
    <mergeCell ref="C5:F5"/>
    <mergeCell ref="H5:K5"/>
    <mergeCell ref="M5:P5"/>
    <mergeCell ref="C6:F6"/>
    <mergeCell ref="H6:K6"/>
    <mergeCell ref="M6:P6"/>
  </mergeCells>
  <hyperlinks>
    <hyperlink ref="A1" location="Índice!A1" display="Índice" xr:uid="{32BB863F-40ED-41AF-A734-3125A73C81BF}"/>
  </hyperlinks>
  <printOptions horizontalCentered="1"/>
  <pageMargins left="0.11811023622047245" right="0.11811023622047245" top="0.59055118110236227" bottom="0.15748031496062992"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DDCD9-EB93-4B70-97B0-6427ACC0A3F0}">
  <sheetPr codeName="Folha7">
    <pageSetUpPr fitToPage="1"/>
  </sheetPr>
  <dimension ref="A1:AP30"/>
  <sheetViews>
    <sheetView showGridLines="0" workbookViewId="0"/>
  </sheetViews>
  <sheetFormatPr defaultColWidth="9.453125" defaultRowHeight="12.5" x14ac:dyDescent="0.3"/>
  <cols>
    <col min="1" max="1" width="6.1796875" style="8" bestFit="1" customWidth="1"/>
    <col min="2" max="2" width="21.54296875" style="8" customWidth="1"/>
    <col min="3" max="8" width="8.54296875" style="8" customWidth="1"/>
    <col min="9" max="27" width="7.54296875" style="8" customWidth="1"/>
    <col min="28" max="28" width="10.54296875" style="8" customWidth="1"/>
    <col min="29" max="16384" width="9.453125" style="8"/>
  </cols>
  <sheetData>
    <row r="1" spans="1:42" ht="13.5" customHeight="1" x14ac:dyDescent="0.3">
      <c r="A1" s="16" t="s">
        <v>4</v>
      </c>
    </row>
    <row r="2" spans="1:42" ht="15" customHeight="1" x14ac:dyDescent="0.3">
      <c r="B2" s="456" t="str">
        <f>+Índice!B15</f>
        <v>Gráfico 5 - Exportações portuguesas de bens e procura externa</v>
      </c>
      <c r="C2" s="456"/>
      <c r="D2" s="456"/>
      <c r="E2" s="456"/>
      <c r="F2" s="456"/>
      <c r="G2" s="456"/>
      <c r="H2" s="456"/>
      <c r="I2" s="456"/>
      <c r="J2" s="456"/>
      <c r="K2" s="456"/>
      <c r="L2" s="456"/>
      <c r="M2" s="456"/>
      <c r="N2" s="456"/>
      <c r="O2" s="456"/>
      <c r="P2" s="456"/>
      <c r="Q2" s="456"/>
      <c r="R2" s="456"/>
      <c r="S2" s="456"/>
      <c r="T2" s="456"/>
      <c r="U2" s="456"/>
      <c r="V2" s="456"/>
      <c r="W2" s="456"/>
      <c r="X2" s="456"/>
      <c r="Y2" s="456"/>
      <c r="Z2" s="456"/>
      <c r="AA2" s="456"/>
      <c r="AB2" s="456"/>
    </row>
    <row r="3" spans="1:42" ht="15" customHeight="1" x14ac:dyDescent="0.3">
      <c r="B3" s="456" t="str">
        <f>+Índice!C15</f>
        <v>Chart 5 - Portuguese exports of goods and external demand</v>
      </c>
      <c r="C3" s="456"/>
      <c r="D3" s="456"/>
      <c r="E3" s="456"/>
      <c r="F3" s="456"/>
      <c r="G3" s="456"/>
      <c r="H3" s="456"/>
      <c r="I3" s="456"/>
      <c r="J3" s="456"/>
      <c r="K3" s="456"/>
      <c r="L3" s="456"/>
      <c r="M3" s="456"/>
      <c r="N3" s="456"/>
      <c r="O3" s="456"/>
      <c r="P3" s="456"/>
      <c r="Q3" s="456"/>
      <c r="R3" s="456"/>
      <c r="S3" s="456"/>
      <c r="T3" s="456"/>
      <c r="U3" s="456"/>
      <c r="V3" s="456"/>
      <c r="W3" s="456"/>
      <c r="X3" s="456"/>
      <c r="Y3" s="456"/>
      <c r="Z3" s="456"/>
      <c r="AA3" s="456"/>
      <c r="AB3" s="456"/>
    </row>
    <row r="4" spans="1:42" ht="13" x14ac:dyDescent="0.35">
      <c r="B4" s="1" t="s">
        <v>5</v>
      </c>
      <c r="C4" s="194"/>
      <c r="D4" s="194"/>
      <c r="E4" s="194"/>
      <c r="F4" s="194"/>
      <c r="G4" s="194"/>
      <c r="H4" s="194"/>
      <c r="I4" s="194"/>
      <c r="J4" s="194"/>
      <c r="K4" s="194"/>
      <c r="L4" s="194"/>
      <c r="M4" s="194"/>
      <c r="N4" s="194"/>
      <c r="O4" s="194"/>
      <c r="P4" s="194"/>
      <c r="Q4" s="194"/>
      <c r="R4" s="194"/>
      <c r="S4" s="194"/>
      <c r="T4" s="194"/>
      <c r="U4" s="194"/>
      <c r="V4" s="194"/>
      <c r="W4" s="194"/>
      <c r="X4" s="194"/>
      <c r="Y4" s="194"/>
      <c r="Z4" s="194"/>
      <c r="AA4" s="194"/>
      <c r="AB4" s="194"/>
    </row>
    <row r="5" spans="1:42" ht="15" customHeight="1" x14ac:dyDescent="0.3">
      <c r="B5" s="467" t="s">
        <v>539</v>
      </c>
      <c r="C5" s="467"/>
      <c r="D5" s="467"/>
      <c r="E5" s="467"/>
      <c r="F5" s="467"/>
      <c r="G5" s="467"/>
      <c r="H5" s="467"/>
      <c r="I5" s="467"/>
      <c r="J5" s="467"/>
      <c r="K5" s="467"/>
      <c r="L5" s="467"/>
      <c r="M5" s="467"/>
      <c r="N5" s="467"/>
      <c r="O5" s="467"/>
      <c r="P5" s="467"/>
      <c r="Q5" s="467"/>
      <c r="R5" s="467"/>
      <c r="S5" s="467"/>
      <c r="T5" s="467"/>
      <c r="U5" s="467"/>
      <c r="V5" s="467"/>
      <c r="W5" s="467"/>
      <c r="X5" s="467"/>
      <c r="Y5" s="467"/>
      <c r="Z5" s="467"/>
      <c r="AA5" s="467"/>
      <c r="AB5" s="467"/>
    </row>
    <row r="6" spans="1:42" ht="15" customHeight="1" x14ac:dyDescent="0.3">
      <c r="B6" s="467" t="s">
        <v>540</v>
      </c>
      <c r="C6" s="467"/>
      <c r="D6" s="467"/>
      <c r="E6" s="467"/>
      <c r="F6" s="467"/>
      <c r="G6" s="467"/>
      <c r="H6" s="467"/>
      <c r="I6" s="467"/>
      <c r="J6" s="467"/>
      <c r="K6" s="467"/>
      <c r="L6" s="467"/>
      <c r="M6" s="467"/>
      <c r="N6" s="467"/>
      <c r="O6" s="467"/>
      <c r="P6" s="467"/>
      <c r="Q6" s="467"/>
      <c r="R6" s="467"/>
      <c r="S6" s="467"/>
      <c r="T6" s="467"/>
      <c r="U6" s="467"/>
      <c r="V6" s="467"/>
      <c r="W6" s="467"/>
      <c r="X6" s="467"/>
      <c r="Y6" s="467"/>
      <c r="Z6" s="467"/>
      <c r="AA6" s="467"/>
      <c r="AB6" s="467"/>
    </row>
    <row r="7" spans="1:42" ht="15" customHeight="1" x14ac:dyDescent="0.3">
      <c r="B7" s="213" t="s">
        <v>153</v>
      </c>
      <c r="C7" s="214">
        <v>43466</v>
      </c>
      <c r="D7" s="214">
        <v>43497</v>
      </c>
      <c r="E7" s="214">
        <v>43525</v>
      </c>
      <c r="F7" s="214">
        <v>43556</v>
      </c>
      <c r="G7" s="214">
        <v>43586</v>
      </c>
      <c r="H7" s="214">
        <v>43617</v>
      </c>
      <c r="I7" s="214">
        <v>43647</v>
      </c>
      <c r="J7" s="214">
        <v>43678</v>
      </c>
      <c r="K7" s="214">
        <v>43709</v>
      </c>
      <c r="L7" s="214">
        <v>43739</v>
      </c>
      <c r="M7" s="214">
        <v>43770</v>
      </c>
      <c r="N7" s="214">
        <v>43800</v>
      </c>
      <c r="O7" s="214">
        <v>43831</v>
      </c>
      <c r="P7" s="214">
        <v>43862</v>
      </c>
      <c r="Q7" s="214">
        <v>43891</v>
      </c>
      <c r="R7" s="214">
        <v>43922</v>
      </c>
      <c r="S7" s="214">
        <v>43952</v>
      </c>
      <c r="T7" s="214">
        <v>43983</v>
      </c>
      <c r="U7" s="214">
        <v>44013</v>
      </c>
      <c r="V7" s="214">
        <v>44044</v>
      </c>
      <c r="W7" s="214">
        <v>44075</v>
      </c>
      <c r="X7" s="214">
        <v>44105</v>
      </c>
      <c r="Y7" s="214">
        <v>44136</v>
      </c>
      <c r="Z7" s="214">
        <v>44166</v>
      </c>
      <c r="AA7" s="214">
        <v>44197</v>
      </c>
    </row>
    <row r="8" spans="1:42" ht="15.75" customHeight="1" x14ac:dyDescent="0.3">
      <c r="C8" s="215" t="s">
        <v>339</v>
      </c>
      <c r="D8" s="325" t="s">
        <v>340</v>
      </c>
      <c r="E8" s="216" t="s">
        <v>341</v>
      </c>
      <c r="F8" s="215" t="s">
        <v>342</v>
      </c>
      <c r="G8" s="325" t="s">
        <v>343</v>
      </c>
      <c r="H8" s="216" t="s">
        <v>344</v>
      </c>
      <c r="I8" s="215" t="s">
        <v>345</v>
      </c>
      <c r="J8" s="325" t="s">
        <v>346</v>
      </c>
      <c r="K8" s="325" t="s">
        <v>347</v>
      </c>
      <c r="L8" s="325" t="s">
        <v>348</v>
      </c>
      <c r="M8" s="216" t="s">
        <v>349</v>
      </c>
      <c r="N8" s="325" t="s">
        <v>350</v>
      </c>
      <c r="O8" s="216" t="s">
        <v>351</v>
      </c>
      <c r="P8" s="325" t="s">
        <v>352</v>
      </c>
      <c r="Q8" s="216" t="s">
        <v>353</v>
      </c>
      <c r="R8" s="325" t="s">
        <v>354</v>
      </c>
      <c r="S8" s="325" t="s">
        <v>355</v>
      </c>
      <c r="T8" s="216" t="s">
        <v>356</v>
      </c>
      <c r="U8" s="216" t="s">
        <v>365</v>
      </c>
      <c r="V8" s="216" t="s">
        <v>366</v>
      </c>
      <c r="W8" s="216" t="s">
        <v>488</v>
      </c>
      <c r="X8" s="216" t="s">
        <v>475</v>
      </c>
      <c r="Y8" s="216" t="s">
        <v>489</v>
      </c>
      <c r="Z8" s="216" t="s">
        <v>481</v>
      </c>
      <c r="AA8" s="216" t="s">
        <v>473</v>
      </c>
      <c r="AB8" s="217" t="s">
        <v>154</v>
      </c>
    </row>
    <row r="9" spans="1:42" x14ac:dyDescent="0.3">
      <c r="B9" s="218" t="s">
        <v>357</v>
      </c>
      <c r="C9" s="219">
        <v>0.3</v>
      </c>
      <c r="D9" s="219">
        <v>1.1000000000000001</v>
      </c>
      <c r="E9" s="219">
        <v>3.2</v>
      </c>
      <c r="F9" s="219">
        <v>1.5</v>
      </c>
      <c r="G9" s="219">
        <v>5.3</v>
      </c>
      <c r="H9" s="219">
        <v>3.8</v>
      </c>
      <c r="I9" s="219">
        <v>4.5999999999999996</v>
      </c>
      <c r="J9" s="219">
        <v>4</v>
      </c>
      <c r="K9" s="219">
        <v>4.4000000000000004</v>
      </c>
      <c r="L9" s="219">
        <v>5.4</v>
      </c>
      <c r="M9" s="219">
        <v>5.7</v>
      </c>
      <c r="N9" s="219">
        <v>5.6</v>
      </c>
      <c r="O9" s="219">
        <v>8.1999999999999993</v>
      </c>
      <c r="P9" s="219">
        <v>7.6</v>
      </c>
      <c r="Q9" s="219">
        <v>-2.5</v>
      </c>
      <c r="R9" s="219">
        <v>-13</v>
      </c>
      <c r="S9" s="219">
        <v>-16.8</v>
      </c>
      <c r="T9" s="219">
        <v>-15</v>
      </c>
      <c r="U9" s="219">
        <v>-12.6</v>
      </c>
      <c r="V9" s="219">
        <v>-10</v>
      </c>
      <c r="W9" s="219">
        <v>-8.1</v>
      </c>
      <c r="X9" s="219">
        <v>-6.6</v>
      </c>
      <c r="Y9" s="219">
        <v>-6.1</v>
      </c>
      <c r="Z9" s="219">
        <v>-6.1</v>
      </c>
      <c r="AA9" s="219">
        <v>-5.8</v>
      </c>
      <c r="AB9" s="323" t="s">
        <v>358</v>
      </c>
      <c r="AD9" s="47"/>
      <c r="AE9" s="47"/>
      <c r="AF9" s="47"/>
      <c r="AG9" s="47"/>
      <c r="AH9" s="47"/>
      <c r="AI9" s="47"/>
      <c r="AJ9" s="47"/>
      <c r="AK9" s="47"/>
      <c r="AL9" s="47"/>
      <c r="AM9" s="47"/>
      <c r="AN9" s="47"/>
      <c r="AO9" s="47"/>
      <c r="AP9" s="47"/>
    </row>
    <row r="10" spans="1:42" x14ac:dyDescent="0.3">
      <c r="B10" s="128" t="s">
        <v>359</v>
      </c>
      <c r="C10" s="219">
        <v>7.4</v>
      </c>
      <c r="D10" s="219">
        <v>5.6</v>
      </c>
      <c r="E10" s="219">
        <v>3.7</v>
      </c>
      <c r="F10" s="219">
        <v>2.5</v>
      </c>
      <c r="G10" s="219">
        <v>1.7</v>
      </c>
      <c r="H10" s="219">
        <v>-0.3</v>
      </c>
      <c r="I10" s="219">
        <v>-0.4</v>
      </c>
      <c r="J10" s="219">
        <v>-0.9</v>
      </c>
      <c r="K10" s="219">
        <v>-0.5</v>
      </c>
      <c r="L10" s="219">
        <v>0</v>
      </c>
      <c r="M10" s="219">
        <v>0.3</v>
      </c>
      <c r="N10" s="219">
        <v>1</v>
      </c>
      <c r="O10" s="219">
        <v>6.9</v>
      </c>
      <c r="P10" s="219">
        <v>6.8</v>
      </c>
      <c r="Q10" s="219">
        <v>-1.1000000000000001</v>
      </c>
      <c r="R10" s="219">
        <v>-11.7</v>
      </c>
      <c r="S10" s="219">
        <v>-18.100000000000001</v>
      </c>
      <c r="T10" s="219">
        <v>-16.3</v>
      </c>
      <c r="U10" s="219">
        <v>-14.1</v>
      </c>
      <c r="V10" s="219">
        <v>-12.6</v>
      </c>
      <c r="W10" s="219">
        <v>-10.4</v>
      </c>
      <c r="X10" s="219">
        <v>-9.1999999999999993</v>
      </c>
      <c r="Y10" s="219">
        <v>-8</v>
      </c>
      <c r="Z10" s="219">
        <v>-7.7</v>
      </c>
      <c r="AA10" s="219">
        <v>-4.5999999999999996</v>
      </c>
      <c r="AB10" s="323" t="s">
        <v>360</v>
      </c>
      <c r="AD10" s="47"/>
      <c r="AE10" s="47"/>
      <c r="AF10" s="47"/>
      <c r="AG10" s="47"/>
      <c r="AH10" s="47"/>
      <c r="AI10" s="47"/>
      <c r="AJ10" s="47"/>
      <c r="AK10" s="47"/>
      <c r="AL10" s="47"/>
      <c r="AM10" s="47"/>
      <c r="AN10" s="47"/>
      <c r="AO10" s="47"/>
      <c r="AP10" s="47"/>
    </row>
    <row r="11" spans="1:42" x14ac:dyDescent="0.3">
      <c r="B11" s="128" t="s">
        <v>361</v>
      </c>
      <c r="C11" s="219">
        <v>17.2</v>
      </c>
      <c r="D11" s="219">
        <v>11.5</v>
      </c>
      <c r="E11" s="219">
        <v>10.3</v>
      </c>
      <c r="F11" s="219">
        <v>7.7</v>
      </c>
      <c r="G11" s="219">
        <v>8</v>
      </c>
      <c r="H11" s="219">
        <v>6.3</v>
      </c>
      <c r="I11" s="219">
        <v>5</v>
      </c>
      <c r="J11" s="219">
        <v>5.5</v>
      </c>
      <c r="K11" s="219">
        <v>6.2</v>
      </c>
      <c r="L11" s="219">
        <v>6.5</v>
      </c>
      <c r="M11" s="219">
        <v>7.9</v>
      </c>
      <c r="N11" s="219">
        <v>7.4</v>
      </c>
      <c r="O11" s="219">
        <v>-8.8000000000000007</v>
      </c>
      <c r="P11" s="219">
        <v>-5.7</v>
      </c>
      <c r="Q11" s="219">
        <v>-9.4</v>
      </c>
      <c r="R11" s="219">
        <v>-17.5</v>
      </c>
      <c r="S11" s="219">
        <v>-20.9</v>
      </c>
      <c r="T11" s="219">
        <v>-19.3</v>
      </c>
      <c r="U11" s="219">
        <v>-17.2</v>
      </c>
      <c r="V11" s="219">
        <v>-15.5</v>
      </c>
      <c r="W11" s="219">
        <v>-13.6</v>
      </c>
      <c r="X11" s="219">
        <v>-12.2</v>
      </c>
      <c r="Y11" s="219">
        <v>-11.9</v>
      </c>
      <c r="Z11" s="219">
        <v>-11.3</v>
      </c>
      <c r="AA11" s="219">
        <v>-11.2</v>
      </c>
      <c r="AB11" s="323" t="s">
        <v>362</v>
      </c>
      <c r="AD11" s="47"/>
      <c r="AE11" s="47"/>
      <c r="AF11" s="47"/>
      <c r="AG11" s="47"/>
      <c r="AH11" s="47"/>
      <c r="AI11" s="47"/>
      <c r="AJ11" s="47"/>
      <c r="AK11" s="47"/>
      <c r="AL11" s="47"/>
      <c r="AM11" s="47"/>
      <c r="AN11" s="47"/>
      <c r="AO11" s="47"/>
      <c r="AP11" s="47"/>
    </row>
    <row r="12" spans="1:42" ht="4.5" customHeight="1" x14ac:dyDescent="0.3">
      <c r="B12" s="220"/>
      <c r="C12" s="221"/>
      <c r="D12" s="221"/>
      <c r="E12" s="221"/>
      <c r="F12" s="221"/>
      <c r="G12" s="221"/>
      <c r="H12" s="221"/>
      <c r="I12" s="221"/>
      <c r="J12" s="221"/>
      <c r="K12" s="221"/>
      <c r="L12" s="221"/>
      <c r="M12" s="221"/>
      <c r="N12" s="221"/>
      <c r="O12" s="221"/>
      <c r="P12" s="221"/>
      <c r="Q12" s="221"/>
      <c r="R12" s="221"/>
      <c r="S12" s="221"/>
      <c r="T12" s="221"/>
      <c r="U12" s="221"/>
      <c r="V12" s="221"/>
      <c r="W12" s="221"/>
      <c r="X12" s="221"/>
      <c r="Y12" s="221"/>
      <c r="Z12" s="221"/>
      <c r="AA12" s="221"/>
      <c r="AB12" s="222"/>
    </row>
    <row r="13" spans="1:42" ht="12" customHeight="1" x14ac:dyDescent="0.3">
      <c r="B13" s="468"/>
      <c r="C13" s="468"/>
      <c r="D13" s="468"/>
      <c r="E13" s="468"/>
      <c r="F13" s="468"/>
      <c r="G13" s="468"/>
      <c r="H13" s="468"/>
      <c r="I13" s="468"/>
      <c r="J13" s="468"/>
      <c r="K13" s="468"/>
      <c r="L13" s="468"/>
      <c r="M13" s="468"/>
      <c r="N13" s="468"/>
      <c r="O13" s="324"/>
      <c r="P13" s="324"/>
      <c r="Q13" s="324"/>
      <c r="R13" s="324"/>
      <c r="S13" s="324"/>
      <c r="T13" s="324"/>
      <c r="U13" s="324"/>
      <c r="V13" s="324"/>
      <c r="W13" s="324"/>
      <c r="X13" s="324"/>
      <c r="Y13" s="324"/>
      <c r="Z13" s="324"/>
      <c r="AA13" s="324"/>
      <c r="AB13" s="223"/>
    </row>
    <row r="14" spans="1:42" ht="12" customHeight="1" x14ac:dyDescent="0.3">
      <c r="B14" s="469"/>
      <c r="C14" s="469"/>
      <c r="D14" s="469"/>
      <c r="E14" s="469"/>
      <c r="F14" s="469"/>
      <c r="G14" s="469"/>
      <c r="H14" s="469"/>
      <c r="I14" s="469"/>
      <c r="J14" s="469"/>
      <c r="K14" s="469"/>
      <c r="L14" s="469"/>
      <c r="M14" s="469"/>
      <c r="N14" s="469"/>
      <c r="O14" s="324"/>
      <c r="P14" s="324"/>
      <c r="Q14" s="324"/>
      <c r="R14" s="324"/>
      <c r="S14" s="324"/>
      <c r="T14" s="324"/>
      <c r="U14" s="324"/>
      <c r="V14" s="324"/>
      <c r="W14" s="324"/>
      <c r="X14" s="324"/>
      <c r="Y14" s="324"/>
      <c r="Z14" s="324"/>
      <c r="AA14" s="324"/>
      <c r="AB14" s="223"/>
    </row>
    <row r="15" spans="1:42" ht="13" x14ac:dyDescent="0.35">
      <c r="B15" s="1" t="s">
        <v>5</v>
      </c>
      <c r="C15" s="223"/>
      <c r="D15" s="223"/>
      <c r="E15" s="223"/>
      <c r="F15" s="223"/>
      <c r="G15" s="223"/>
      <c r="H15" s="223"/>
      <c r="I15" s="223"/>
      <c r="J15" s="223"/>
      <c r="K15" s="223"/>
      <c r="L15" s="223"/>
      <c r="M15" s="223"/>
      <c r="N15" s="223"/>
      <c r="O15" s="223"/>
      <c r="P15" s="223"/>
      <c r="Q15" s="223"/>
      <c r="R15" s="223"/>
      <c r="S15" s="223"/>
      <c r="T15" s="223"/>
      <c r="U15" s="223"/>
      <c r="V15" s="223"/>
      <c r="W15" s="223"/>
      <c r="X15" s="223"/>
      <c r="Y15" s="223"/>
      <c r="Z15" s="223"/>
      <c r="AA15" s="223"/>
      <c r="AB15" s="223"/>
    </row>
    <row r="16" spans="1:42" x14ac:dyDescent="0.3">
      <c r="B16" s="472" t="s">
        <v>363</v>
      </c>
      <c r="C16" s="472"/>
      <c r="D16" s="472"/>
      <c r="E16" s="472"/>
      <c r="F16" s="472"/>
      <c r="G16" s="472"/>
      <c r="H16" s="472"/>
      <c r="I16" s="472"/>
      <c r="J16" s="472"/>
      <c r="K16" s="472"/>
      <c r="L16" s="223"/>
      <c r="M16" s="223"/>
      <c r="N16" s="223"/>
      <c r="O16" s="223"/>
      <c r="P16" s="223"/>
      <c r="Q16" s="223"/>
      <c r="R16" s="223"/>
      <c r="S16" s="223"/>
      <c r="T16" s="223"/>
      <c r="U16" s="223"/>
      <c r="V16" s="223"/>
      <c r="W16" s="223"/>
      <c r="X16" s="223"/>
      <c r="Y16" s="223"/>
      <c r="Z16" s="223"/>
      <c r="AA16" s="223"/>
      <c r="AB16" s="223"/>
    </row>
    <row r="17" spans="2:28" x14ac:dyDescent="0.3">
      <c r="B17" s="472" t="s">
        <v>364</v>
      </c>
      <c r="C17" s="472"/>
      <c r="D17" s="472"/>
      <c r="E17" s="472"/>
      <c r="F17" s="472"/>
      <c r="G17" s="472"/>
      <c r="H17" s="472"/>
      <c r="I17" s="472"/>
      <c r="J17" s="472"/>
      <c r="K17" s="472"/>
      <c r="L17" s="223"/>
      <c r="M17" s="223"/>
      <c r="N17" s="223"/>
      <c r="O17" s="223"/>
      <c r="P17" s="223"/>
      <c r="Q17" s="223"/>
      <c r="R17" s="223"/>
      <c r="S17" s="223"/>
      <c r="T17" s="223"/>
      <c r="U17" s="223"/>
      <c r="V17" s="223"/>
      <c r="W17" s="223"/>
      <c r="X17" s="223"/>
      <c r="Y17" s="223"/>
      <c r="Z17" s="223"/>
      <c r="AA17" s="223"/>
      <c r="AB17" s="223"/>
    </row>
    <row r="18" spans="2:28" ht="15" customHeight="1" x14ac:dyDescent="0.3">
      <c r="B18" s="345" t="s">
        <v>153</v>
      </c>
      <c r="C18" s="345">
        <v>2020</v>
      </c>
      <c r="D18" s="345">
        <v>2021</v>
      </c>
      <c r="E18" s="345">
        <v>2022</v>
      </c>
      <c r="F18" s="345">
        <v>2023</v>
      </c>
      <c r="G18" s="345">
        <v>2024</v>
      </c>
      <c r="H18" s="345">
        <v>2025</v>
      </c>
      <c r="I18" s="473" t="s">
        <v>154</v>
      </c>
      <c r="J18" s="473"/>
      <c r="K18" s="473"/>
      <c r="L18" s="261"/>
      <c r="M18" s="223"/>
      <c r="N18" s="223"/>
      <c r="O18" s="223"/>
      <c r="P18" s="223"/>
      <c r="Q18" s="223"/>
      <c r="R18" s="223"/>
      <c r="S18" s="223"/>
      <c r="T18" s="223"/>
      <c r="U18" s="223"/>
      <c r="V18" s="223"/>
      <c r="W18" s="223"/>
      <c r="X18" s="223"/>
      <c r="Y18" s="223"/>
      <c r="Z18" s="223"/>
      <c r="AA18" s="223"/>
      <c r="AB18" s="223"/>
    </row>
    <row r="19" spans="2:28" x14ac:dyDescent="0.3">
      <c r="B19" s="128" t="s">
        <v>155</v>
      </c>
      <c r="C19" s="224">
        <v>-12.4</v>
      </c>
      <c r="D19" s="224">
        <v>7.1</v>
      </c>
      <c r="E19" s="224">
        <v>6.6</v>
      </c>
      <c r="F19" s="224">
        <v>4.0999999999999996</v>
      </c>
      <c r="G19" s="224">
        <v>3.2</v>
      </c>
      <c r="H19" s="224">
        <v>3.2</v>
      </c>
      <c r="I19" s="474" t="s">
        <v>156</v>
      </c>
      <c r="J19" s="474"/>
      <c r="K19" s="474"/>
      <c r="L19" s="223"/>
      <c r="M19" s="223"/>
      <c r="N19" s="223"/>
      <c r="O19" s="223"/>
      <c r="P19" s="223"/>
      <c r="Q19" s="223"/>
      <c r="R19" s="223"/>
      <c r="S19" s="223"/>
      <c r="T19" s="223"/>
      <c r="U19" s="223"/>
      <c r="V19" s="223"/>
      <c r="W19" s="223"/>
      <c r="X19" s="223"/>
      <c r="Y19" s="223"/>
      <c r="Z19" s="223"/>
      <c r="AA19" s="223"/>
      <c r="AB19" s="223"/>
    </row>
    <row r="20" spans="2:28" x14ac:dyDescent="0.3">
      <c r="B20" s="128" t="s">
        <v>157</v>
      </c>
      <c r="C20" s="224">
        <v>-12.1</v>
      </c>
      <c r="D20" s="224">
        <v>7.1</v>
      </c>
      <c r="E20" s="224">
        <v>7</v>
      </c>
      <c r="F20" s="224">
        <v>3.8</v>
      </c>
      <c r="G20" s="224">
        <v>2.9</v>
      </c>
      <c r="H20" s="224">
        <v>2.9</v>
      </c>
      <c r="I20" s="475" t="s">
        <v>158</v>
      </c>
      <c r="J20" s="475"/>
      <c r="K20" s="475"/>
      <c r="L20" s="223"/>
      <c r="M20" s="223"/>
      <c r="N20" s="223"/>
      <c r="O20" s="223"/>
      <c r="P20" s="223"/>
      <c r="Q20" s="223"/>
      <c r="R20" s="223"/>
      <c r="S20" s="223"/>
      <c r="T20" s="223"/>
      <c r="U20" s="223"/>
      <c r="V20" s="223"/>
      <c r="W20" s="223"/>
      <c r="X20" s="223"/>
      <c r="Y20" s="223"/>
      <c r="Z20" s="223"/>
      <c r="AA20" s="223"/>
      <c r="AB20" s="223"/>
    </row>
    <row r="21" spans="2:28" x14ac:dyDescent="0.3">
      <c r="B21" s="128" t="s">
        <v>159</v>
      </c>
      <c r="C21" s="224">
        <v>-12.8</v>
      </c>
      <c r="D21" s="224">
        <v>7.2</v>
      </c>
      <c r="E21" s="224">
        <v>5.5</v>
      </c>
      <c r="F21" s="224">
        <v>4.7</v>
      </c>
      <c r="G21" s="224">
        <v>3.8</v>
      </c>
      <c r="H21" s="224">
        <v>3.8</v>
      </c>
      <c r="I21" s="475" t="s">
        <v>160</v>
      </c>
      <c r="J21" s="475"/>
      <c r="K21" s="475"/>
      <c r="L21" s="223"/>
      <c r="M21" s="223"/>
      <c r="N21" s="223"/>
      <c r="O21" s="223"/>
      <c r="P21" s="223"/>
      <c r="Q21" s="223"/>
      <c r="R21" s="223"/>
      <c r="S21" s="223"/>
      <c r="T21" s="223"/>
      <c r="U21" s="223"/>
      <c r="V21" s="223"/>
      <c r="W21" s="223"/>
      <c r="X21" s="223"/>
      <c r="Y21" s="223"/>
      <c r="Z21" s="223"/>
      <c r="AA21" s="223"/>
      <c r="AB21" s="223"/>
    </row>
    <row r="22" spans="2:28" ht="4.5" customHeight="1" x14ac:dyDescent="0.3">
      <c r="B22" s="220"/>
      <c r="C22" s="225"/>
      <c r="D22" s="225"/>
      <c r="E22" s="225"/>
      <c r="F22" s="225"/>
      <c r="G22" s="225"/>
      <c r="H22" s="225"/>
      <c r="I22" s="222"/>
      <c r="J22" s="222"/>
      <c r="K22" s="222"/>
      <c r="L22" s="223"/>
      <c r="M22" s="223"/>
      <c r="N22" s="223"/>
      <c r="O22" s="223"/>
      <c r="P22" s="223"/>
      <c r="Q22" s="223"/>
      <c r="R22" s="223"/>
      <c r="S22" s="223"/>
      <c r="T22" s="223"/>
      <c r="U22" s="223"/>
      <c r="V22" s="223"/>
      <c r="W22" s="223"/>
      <c r="X22" s="223"/>
      <c r="Y22" s="223"/>
      <c r="Z22" s="223"/>
      <c r="AA22" s="223"/>
      <c r="AB22" s="223"/>
    </row>
    <row r="23" spans="2:28" ht="13.5" customHeight="1" x14ac:dyDescent="0.3">
      <c r="B23" s="470" t="s">
        <v>490</v>
      </c>
      <c r="C23" s="470"/>
      <c r="D23" s="470"/>
      <c r="E23" s="470"/>
      <c r="F23" s="470"/>
      <c r="G23" s="470"/>
      <c r="H23" s="470"/>
      <c r="I23" s="470"/>
      <c r="J23" s="470"/>
      <c r="K23" s="470"/>
      <c r="L23" s="226"/>
      <c r="M23" s="223"/>
      <c r="N23" s="223"/>
      <c r="O23" s="223"/>
      <c r="P23" s="223"/>
      <c r="Q23" s="223"/>
      <c r="R23" s="223"/>
      <c r="S23" s="223"/>
      <c r="T23" s="223"/>
      <c r="U23" s="223"/>
      <c r="V23" s="223"/>
      <c r="W23" s="223"/>
      <c r="X23" s="223"/>
      <c r="Y23" s="223"/>
      <c r="Z23" s="223"/>
      <c r="AA23" s="223"/>
      <c r="AB23" s="223"/>
    </row>
    <row r="24" spans="2:28" ht="13.5" customHeight="1" x14ac:dyDescent="0.3">
      <c r="B24" s="471" t="s">
        <v>541</v>
      </c>
      <c r="C24" s="471"/>
      <c r="D24" s="471"/>
      <c r="E24" s="471"/>
      <c r="F24" s="471"/>
      <c r="G24" s="471"/>
      <c r="H24" s="471"/>
      <c r="I24" s="471"/>
      <c r="J24" s="471"/>
      <c r="K24" s="471"/>
      <c r="L24" s="226"/>
      <c r="M24" s="223"/>
      <c r="N24" s="223"/>
      <c r="O24" s="223"/>
      <c r="P24" s="223"/>
      <c r="Q24" s="223"/>
      <c r="R24" s="223"/>
      <c r="S24" s="223"/>
      <c r="T24" s="223"/>
      <c r="U24" s="223"/>
      <c r="V24" s="223"/>
      <c r="W24" s="223"/>
      <c r="X24" s="223"/>
      <c r="Y24" s="223"/>
      <c r="Z24" s="223"/>
      <c r="AA24" s="223"/>
      <c r="AB24" s="223"/>
    </row>
    <row r="26" spans="2:28" x14ac:dyDescent="0.3">
      <c r="C26" s="227"/>
      <c r="D26" s="227"/>
      <c r="E26" s="227"/>
      <c r="F26" s="227"/>
      <c r="G26" s="227"/>
      <c r="H26" s="227"/>
      <c r="I26" s="227"/>
      <c r="J26" s="227"/>
      <c r="K26" s="227"/>
      <c r="L26" s="227"/>
      <c r="M26" s="227"/>
      <c r="N26" s="227"/>
      <c r="O26" s="227"/>
      <c r="P26" s="227"/>
      <c r="Q26" s="227"/>
      <c r="R26" s="227"/>
      <c r="S26" s="227"/>
      <c r="T26" s="227"/>
      <c r="U26" s="227"/>
      <c r="V26" s="227"/>
      <c r="W26" s="227"/>
      <c r="X26" s="227"/>
      <c r="Y26" s="227"/>
      <c r="Z26" s="227"/>
      <c r="AA26" s="227"/>
    </row>
    <row r="27" spans="2:28" x14ac:dyDescent="0.3">
      <c r="C27" s="227"/>
      <c r="D27" s="227"/>
      <c r="E27" s="227"/>
      <c r="F27" s="227"/>
      <c r="G27" s="227"/>
      <c r="H27" s="227"/>
      <c r="I27" s="227"/>
      <c r="J27" s="227"/>
      <c r="K27" s="227"/>
      <c r="L27" s="227"/>
      <c r="M27" s="227"/>
      <c r="N27" s="227"/>
      <c r="O27" s="227"/>
      <c r="P27" s="227"/>
      <c r="Q27" s="227"/>
      <c r="R27" s="227"/>
      <c r="S27" s="227"/>
      <c r="T27" s="227"/>
      <c r="U27" s="227"/>
      <c r="V27" s="227"/>
      <c r="W27" s="227"/>
      <c r="X27" s="227"/>
      <c r="Y27" s="227"/>
      <c r="Z27" s="227"/>
      <c r="AA27" s="227"/>
      <c r="AB27" s="227"/>
    </row>
    <row r="28" spans="2:28" x14ac:dyDescent="0.3">
      <c r="C28" s="136"/>
      <c r="D28" s="136"/>
      <c r="E28" s="136"/>
      <c r="F28" s="136"/>
      <c r="G28" s="136"/>
      <c r="H28" s="136"/>
      <c r="J28" s="228"/>
      <c r="AB28" s="227"/>
    </row>
    <row r="29" spans="2:28" x14ac:dyDescent="0.3">
      <c r="C29" s="136"/>
      <c r="D29" s="136"/>
      <c r="E29" s="136"/>
      <c r="F29" s="136"/>
      <c r="G29" s="136"/>
      <c r="H29" s="136"/>
      <c r="AB29" s="227"/>
    </row>
    <row r="30" spans="2:28" x14ac:dyDescent="0.3">
      <c r="C30" s="136"/>
      <c r="D30" s="136"/>
      <c r="E30" s="136"/>
      <c r="F30" s="136"/>
      <c r="G30" s="136"/>
      <c r="H30" s="136"/>
      <c r="I30" s="227"/>
    </row>
  </sheetData>
  <mergeCells count="14">
    <mergeCell ref="B23:K23"/>
    <mergeCell ref="B24:K24"/>
    <mergeCell ref="B16:K16"/>
    <mergeCell ref="B17:K17"/>
    <mergeCell ref="I18:K18"/>
    <mergeCell ref="I19:K19"/>
    <mergeCell ref="I20:K20"/>
    <mergeCell ref="I21:K21"/>
    <mergeCell ref="B5:AB5"/>
    <mergeCell ref="B6:AB6"/>
    <mergeCell ref="B13:N13"/>
    <mergeCell ref="B14:N14"/>
    <mergeCell ref="B2:AB2"/>
    <mergeCell ref="B3:AB3"/>
  </mergeCells>
  <hyperlinks>
    <hyperlink ref="A1" location="Índice!A1" display="Índice" xr:uid="{C3F09FC0-24DD-4C9E-9988-2387D1E7BCA4}"/>
  </hyperlinks>
  <printOptions horizontalCentered="1"/>
  <pageMargins left="0.11811023622047245" right="0.11811023622047245" top="0.59055118110236227" bottom="0.15748031496062992" header="0.31496062992125984" footer="0.31496062992125984"/>
  <pageSetup paperSize="9" scale="5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98FC6-EB60-4465-B89D-792685E9DFEC}">
  <sheetPr codeName="Folha22">
    <pageSetUpPr fitToPage="1"/>
  </sheetPr>
  <dimension ref="A1:Q39"/>
  <sheetViews>
    <sheetView showGridLines="0" zoomScaleNormal="100" workbookViewId="0"/>
  </sheetViews>
  <sheetFormatPr defaultColWidth="9.453125" defaultRowHeight="13.5" x14ac:dyDescent="0.25"/>
  <cols>
    <col min="1" max="1" width="6.54296875" style="2" bestFit="1" customWidth="1"/>
    <col min="2" max="3" width="12.453125" style="2" customWidth="1"/>
    <col min="4" max="4" width="7.54296875" style="2" customWidth="1"/>
    <col min="5" max="5" width="19.453125" style="2" bestFit="1" customWidth="1"/>
    <col min="6" max="8" width="7.54296875" style="2" customWidth="1"/>
    <col min="9" max="10" width="12.54296875" style="2" customWidth="1"/>
    <col min="11" max="13" width="7.54296875" style="2" customWidth="1"/>
    <col min="14" max="14" width="19.54296875" style="2" bestFit="1" customWidth="1"/>
    <col min="15" max="15" width="7.54296875" style="2" customWidth="1"/>
    <col min="16" max="16384" width="9.453125" style="2"/>
  </cols>
  <sheetData>
    <row r="1" spans="1:17" ht="13.5" customHeight="1" x14ac:dyDescent="0.25">
      <c r="A1" s="16" t="s">
        <v>4</v>
      </c>
    </row>
    <row r="2" spans="1:17" ht="13.5" customHeight="1" x14ac:dyDescent="0.25">
      <c r="B2" s="456" t="str">
        <f>+Índice!B16</f>
        <v>Gráfico 6 - Taxa Euribor a 3 meses, taxas de câmbio e preço do petróleo</v>
      </c>
      <c r="C2" s="456"/>
      <c r="D2" s="456"/>
      <c r="E2" s="456"/>
      <c r="F2" s="456"/>
      <c r="G2" s="456"/>
      <c r="H2" s="456"/>
      <c r="I2" s="456"/>
      <c r="J2" s="456"/>
      <c r="K2" s="456"/>
      <c r="L2" s="456"/>
      <c r="M2" s="456"/>
      <c r="N2" s="456"/>
      <c r="O2" s="7"/>
      <c r="P2" s="7"/>
      <c r="Q2" s="7"/>
    </row>
    <row r="3" spans="1:17" ht="13.5" customHeight="1" x14ac:dyDescent="0.25">
      <c r="B3" s="456" t="str">
        <f>+Índice!C16</f>
        <v>Chart 6 - 3-month Euribor rate, exchange rates and oil price</v>
      </c>
      <c r="C3" s="456"/>
      <c r="D3" s="456"/>
      <c r="E3" s="456"/>
      <c r="F3" s="456"/>
      <c r="G3" s="456"/>
      <c r="H3" s="456"/>
      <c r="I3" s="456"/>
      <c r="J3" s="456"/>
      <c r="K3" s="456"/>
      <c r="L3" s="456"/>
      <c r="M3" s="456"/>
      <c r="N3" s="456"/>
      <c r="O3" s="7"/>
      <c r="P3" s="7"/>
      <c r="Q3" s="7"/>
    </row>
    <row r="4" spans="1:17" ht="13.5" customHeight="1" x14ac:dyDescent="0.35">
      <c r="B4" s="1" t="s">
        <v>5</v>
      </c>
    </row>
    <row r="5" spans="1:17" ht="26.25" customHeight="1" x14ac:dyDescent="0.25">
      <c r="C5" s="488" t="s">
        <v>153</v>
      </c>
      <c r="D5" s="488"/>
      <c r="E5" s="490" t="s">
        <v>542</v>
      </c>
      <c r="G5" s="488" t="s">
        <v>153</v>
      </c>
      <c r="H5" s="488"/>
      <c r="I5" s="476" t="s">
        <v>544</v>
      </c>
      <c r="J5" s="476"/>
      <c r="L5" s="477" t="s">
        <v>153</v>
      </c>
      <c r="M5" s="479"/>
      <c r="N5" s="481" t="s">
        <v>547</v>
      </c>
    </row>
    <row r="6" spans="1:17" ht="13.5" customHeight="1" x14ac:dyDescent="0.25">
      <c r="C6" s="478"/>
      <c r="D6" s="478"/>
      <c r="E6" s="476"/>
      <c r="G6" s="478"/>
      <c r="H6" s="478"/>
      <c r="I6" s="229" t="s">
        <v>161</v>
      </c>
      <c r="J6" s="326" t="s">
        <v>162</v>
      </c>
      <c r="L6" s="478"/>
      <c r="M6" s="480"/>
      <c r="N6" s="482"/>
    </row>
    <row r="7" spans="1:17" ht="24.75" customHeight="1" x14ac:dyDescent="0.25">
      <c r="C7" s="489"/>
      <c r="D7" s="489" t="s">
        <v>154</v>
      </c>
      <c r="E7" s="491" t="s">
        <v>543</v>
      </c>
      <c r="G7" s="489"/>
      <c r="H7" s="489" t="s">
        <v>154</v>
      </c>
      <c r="I7" s="483" t="s">
        <v>545</v>
      </c>
      <c r="J7" s="483"/>
      <c r="L7" s="484"/>
      <c r="M7" s="485" t="s">
        <v>154</v>
      </c>
      <c r="N7" s="487" t="s">
        <v>546</v>
      </c>
    </row>
    <row r="8" spans="1:17" ht="18" customHeight="1" x14ac:dyDescent="0.25">
      <c r="C8" s="478"/>
      <c r="D8" s="478"/>
      <c r="E8" s="476"/>
      <c r="G8" s="478"/>
      <c r="H8" s="478"/>
      <c r="I8" s="326" t="s">
        <v>161</v>
      </c>
      <c r="J8" s="326" t="s">
        <v>162</v>
      </c>
      <c r="L8" s="480"/>
      <c r="M8" s="486"/>
      <c r="N8" s="482"/>
    </row>
    <row r="9" spans="1:17" ht="13.5" customHeight="1" x14ac:dyDescent="0.3">
      <c r="C9" s="230">
        <v>43466</v>
      </c>
      <c r="D9" s="230" t="s">
        <v>339</v>
      </c>
      <c r="E9" s="231">
        <v>-0.31</v>
      </c>
      <c r="G9" s="230">
        <v>43466</v>
      </c>
      <c r="H9" s="230" t="s">
        <v>339</v>
      </c>
      <c r="I9" s="231">
        <v>1.1399999999999999</v>
      </c>
      <c r="J9" s="231">
        <v>0.89</v>
      </c>
      <c r="L9" s="230">
        <v>43466</v>
      </c>
      <c r="M9" s="230" t="s">
        <v>339</v>
      </c>
      <c r="N9" s="233">
        <v>51.9</v>
      </c>
    </row>
    <row r="10" spans="1:17" ht="13.5" customHeight="1" x14ac:dyDescent="0.3">
      <c r="C10" s="234">
        <v>43497</v>
      </c>
      <c r="D10" s="234" t="s">
        <v>340</v>
      </c>
      <c r="E10" s="231">
        <v>-0.31</v>
      </c>
      <c r="G10" s="234">
        <v>43497</v>
      </c>
      <c r="H10" s="234" t="s">
        <v>340</v>
      </c>
      <c r="I10" s="231">
        <v>1.1399999999999999</v>
      </c>
      <c r="J10" s="231">
        <v>0.87</v>
      </c>
      <c r="L10" s="234">
        <v>43497</v>
      </c>
      <c r="M10" s="234" t="s">
        <v>340</v>
      </c>
      <c r="N10" s="219">
        <v>56.5</v>
      </c>
    </row>
    <row r="11" spans="1:17" ht="13.5" customHeight="1" x14ac:dyDescent="0.3">
      <c r="C11" s="234">
        <v>43525</v>
      </c>
      <c r="D11" s="234" t="s">
        <v>341</v>
      </c>
      <c r="E11" s="231">
        <v>-0.31</v>
      </c>
      <c r="G11" s="234">
        <v>43525</v>
      </c>
      <c r="H11" s="234" t="s">
        <v>341</v>
      </c>
      <c r="I11" s="231">
        <v>1.1299999999999999</v>
      </c>
      <c r="J11" s="231">
        <v>0.86</v>
      </c>
      <c r="L11" s="234">
        <v>43525</v>
      </c>
      <c r="M11" s="234" t="s">
        <v>341</v>
      </c>
      <c r="N11" s="219">
        <v>58.8</v>
      </c>
    </row>
    <row r="12" spans="1:17" ht="13.5" customHeight="1" x14ac:dyDescent="0.3">
      <c r="C12" s="235">
        <v>43556</v>
      </c>
      <c r="D12" s="235" t="s">
        <v>342</v>
      </c>
      <c r="E12" s="231">
        <v>-0.31</v>
      </c>
      <c r="G12" s="235">
        <v>43556</v>
      </c>
      <c r="H12" s="235" t="s">
        <v>342</v>
      </c>
      <c r="I12" s="231">
        <v>1.1200000000000001</v>
      </c>
      <c r="J12" s="346">
        <v>0.86</v>
      </c>
      <c r="L12" s="235">
        <v>43556</v>
      </c>
      <c r="M12" s="235" t="s">
        <v>342</v>
      </c>
      <c r="N12" s="219">
        <v>63.4</v>
      </c>
    </row>
    <row r="13" spans="1:17" ht="13.5" customHeight="1" x14ac:dyDescent="0.3">
      <c r="C13" s="230">
        <v>43586</v>
      </c>
      <c r="D13" s="230" t="s">
        <v>343</v>
      </c>
      <c r="E13" s="231">
        <v>-0.31</v>
      </c>
      <c r="G13" s="230">
        <v>43586</v>
      </c>
      <c r="H13" s="230" t="s">
        <v>343</v>
      </c>
      <c r="I13" s="231">
        <v>1.1200000000000001</v>
      </c>
      <c r="J13" s="231">
        <v>0.87</v>
      </c>
      <c r="L13" s="230">
        <v>43586</v>
      </c>
      <c r="M13" s="230" t="s">
        <v>343</v>
      </c>
      <c r="N13" s="219">
        <v>63.1</v>
      </c>
    </row>
    <row r="14" spans="1:17" ht="13.5" customHeight="1" x14ac:dyDescent="0.3">
      <c r="C14" s="235">
        <v>43617</v>
      </c>
      <c r="D14" s="235" t="s">
        <v>344</v>
      </c>
      <c r="E14" s="231">
        <v>-0.33</v>
      </c>
      <c r="G14" s="235">
        <v>43617</v>
      </c>
      <c r="H14" s="235" t="s">
        <v>344</v>
      </c>
      <c r="I14" s="231">
        <v>1.1299999999999999</v>
      </c>
      <c r="J14" s="231">
        <v>0.89</v>
      </c>
      <c r="L14" s="235">
        <v>43617</v>
      </c>
      <c r="M14" s="235" t="s">
        <v>344</v>
      </c>
      <c r="N14" s="219">
        <v>56</v>
      </c>
    </row>
    <row r="15" spans="1:17" ht="13.5" customHeight="1" x14ac:dyDescent="0.3">
      <c r="C15" s="230">
        <v>43647</v>
      </c>
      <c r="D15" s="230" t="s">
        <v>345</v>
      </c>
      <c r="E15" s="231">
        <v>-0.36</v>
      </c>
      <c r="G15" s="230">
        <v>43647</v>
      </c>
      <c r="H15" s="230" t="s">
        <v>345</v>
      </c>
      <c r="I15" s="231">
        <v>1.1200000000000001</v>
      </c>
      <c r="J15" s="231">
        <v>0.9</v>
      </c>
      <c r="L15" s="230">
        <v>43647</v>
      </c>
      <c r="M15" s="230" t="s">
        <v>345</v>
      </c>
      <c r="N15" s="219">
        <v>57.1</v>
      </c>
    </row>
    <row r="16" spans="1:17" ht="13.5" customHeight="1" x14ac:dyDescent="0.3">
      <c r="C16" s="234">
        <v>43678</v>
      </c>
      <c r="D16" s="234" t="s">
        <v>346</v>
      </c>
      <c r="E16" s="231">
        <v>-0.41</v>
      </c>
      <c r="G16" s="234">
        <v>43678</v>
      </c>
      <c r="H16" s="234" t="s">
        <v>346</v>
      </c>
      <c r="I16" s="231">
        <v>1.1100000000000001</v>
      </c>
      <c r="J16" s="231">
        <v>0.92</v>
      </c>
      <c r="L16" s="234">
        <v>43678</v>
      </c>
      <c r="M16" s="234" t="s">
        <v>346</v>
      </c>
      <c r="N16" s="219">
        <v>53.3</v>
      </c>
    </row>
    <row r="17" spans="3:14" ht="13.5" customHeight="1" x14ac:dyDescent="0.3">
      <c r="C17" s="234">
        <v>43709</v>
      </c>
      <c r="D17" s="234" t="s">
        <v>347</v>
      </c>
      <c r="E17" s="231">
        <v>-0.42</v>
      </c>
      <c r="G17" s="234">
        <v>43709</v>
      </c>
      <c r="H17" s="234" t="s">
        <v>347</v>
      </c>
      <c r="I17" s="231">
        <v>1.1000000000000001</v>
      </c>
      <c r="J17" s="231">
        <v>0.89</v>
      </c>
      <c r="L17" s="234">
        <v>43709</v>
      </c>
      <c r="M17" s="234" t="s">
        <v>347</v>
      </c>
      <c r="N17" s="219">
        <v>56.6</v>
      </c>
    </row>
    <row r="18" spans="3:14" ht="13.5" customHeight="1" x14ac:dyDescent="0.3">
      <c r="C18" s="347">
        <v>43739</v>
      </c>
      <c r="D18" s="347" t="s">
        <v>348</v>
      </c>
      <c r="E18" s="348">
        <v>-0.41</v>
      </c>
      <c r="G18" s="347">
        <v>43739</v>
      </c>
      <c r="H18" s="347" t="s">
        <v>348</v>
      </c>
      <c r="I18" s="348">
        <v>1.1100000000000001</v>
      </c>
      <c r="J18" s="348">
        <v>0.88</v>
      </c>
      <c r="L18" s="234">
        <v>43739</v>
      </c>
      <c r="M18" s="234" t="s">
        <v>348</v>
      </c>
      <c r="N18" s="219">
        <v>53.7</v>
      </c>
    </row>
    <row r="19" spans="3:14" ht="13.5" customHeight="1" x14ac:dyDescent="0.3">
      <c r="C19" s="234">
        <v>43770</v>
      </c>
      <c r="D19" s="234" t="s">
        <v>349</v>
      </c>
      <c r="E19" s="231">
        <v>-0.4</v>
      </c>
      <c r="G19" s="234">
        <v>43770</v>
      </c>
      <c r="H19" s="234" t="s">
        <v>349</v>
      </c>
      <c r="I19" s="231">
        <v>1.1100000000000001</v>
      </c>
      <c r="J19" s="231">
        <v>0.86</v>
      </c>
      <c r="L19" s="234">
        <v>43770</v>
      </c>
      <c r="M19" s="234" t="s">
        <v>349</v>
      </c>
      <c r="N19" s="219">
        <v>56.8</v>
      </c>
    </row>
    <row r="20" spans="3:14" ht="13.5" customHeight="1" x14ac:dyDescent="0.3">
      <c r="C20" s="234">
        <v>43800</v>
      </c>
      <c r="D20" s="234" t="s">
        <v>350</v>
      </c>
      <c r="E20" s="231">
        <v>-0.39</v>
      </c>
      <c r="G20" s="234">
        <v>43800</v>
      </c>
      <c r="H20" s="234" t="s">
        <v>350</v>
      </c>
      <c r="I20" s="231">
        <v>1.1100000000000001</v>
      </c>
      <c r="J20" s="231">
        <v>0.85</v>
      </c>
      <c r="L20" s="234">
        <v>43800</v>
      </c>
      <c r="M20" s="234" t="s">
        <v>350</v>
      </c>
      <c r="N20" s="219">
        <v>59.3</v>
      </c>
    </row>
    <row r="21" spans="3:14" ht="13.5" customHeight="1" x14ac:dyDescent="0.3">
      <c r="C21" s="234">
        <v>43831</v>
      </c>
      <c r="D21" s="234" t="s">
        <v>351</v>
      </c>
      <c r="E21" s="231">
        <v>-0.39</v>
      </c>
      <c r="G21" s="234">
        <v>43831</v>
      </c>
      <c r="H21" s="234" t="s">
        <v>351</v>
      </c>
      <c r="I21" s="231">
        <v>1.1100000000000001</v>
      </c>
      <c r="J21" s="231">
        <v>0.85</v>
      </c>
      <c r="L21" s="234">
        <v>43831</v>
      </c>
      <c r="M21" s="234" t="s">
        <v>351</v>
      </c>
      <c r="N21" s="219">
        <v>57.3</v>
      </c>
    </row>
    <row r="22" spans="3:14" ht="13.5" customHeight="1" x14ac:dyDescent="0.3">
      <c r="C22" s="230">
        <v>43862</v>
      </c>
      <c r="D22" s="230" t="s">
        <v>352</v>
      </c>
      <c r="E22" s="231">
        <v>-0.41</v>
      </c>
      <c r="G22" s="230">
        <v>43862</v>
      </c>
      <c r="H22" s="230" t="s">
        <v>352</v>
      </c>
      <c r="I22" s="231">
        <v>1.0900000000000001</v>
      </c>
      <c r="J22" s="231">
        <v>0.84</v>
      </c>
      <c r="L22" s="230">
        <v>43862</v>
      </c>
      <c r="M22" s="230" t="s">
        <v>352</v>
      </c>
      <c r="N22" s="219">
        <v>50.4</v>
      </c>
    </row>
    <row r="23" spans="3:14" ht="13.5" customHeight="1" x14ac:dyDescent="0.3">
      <c r="C23" s="230">
        <v>43891</v>
      </c>
      <c r="D23" s="230" t="s">
        <v>353</v>
      </c>
      <c r="E23" s="231">
        <v>-0.42</v>
      </c>
      <c r="G23" s="230">
        <v>43891</v>
      </c>
      <c r="H23" s="230" t="s">
        <v>353</v>
      </c>
      <c r="I23" s="231">
        <v>1.1100000000000001</v>
      </c>
      <c r="J23" s="231">
        <v>0.89</v>
      </c>
      <c r="L23" s="230">
        <v>43891</v>
      </c>
      <c r="M23" s="230" t="s">
        <v>353</v>
      </c>
      <c r="N23" s="219">
        <v>29.8</v>
      </c>
    </row>
    <row r="24" spans="3:14" ht="13.5" customHeight="1" x14ac:dyDescent="0.3">
      <c r="C24" s="230">
        <v>43922</v>
      </c>
      <c r="D24" s="230" t="s">
        <v>354</v>
      </c>
      <c r="E24" s="231">
        <v>-0.25</v>
      </c>
      <c r="G24" s="230">
        <v>43922</v>
      </c>
      <c r="H24" s="230" t="s">
        <v>354</v>
      </c>
      <c r="I24" s="231">
        <v>1.0900000000000001</v>
      </c>
      <c r="J24" s="231">
        <v>0.88</v>
      </c>
      <c r="L24" s="230">
        <v>43922</v>
      </c>
      <c r="M24" s="230" t="s">
        <v>354</v>
      </c>
      <c r="N24" s="219">
        <v>21.5</v>
      </c>
    </row>
    <row r="25" spans="3:14" ht="13.5" customHeight="1" x14ac:dyDescent="0.3">
      <c r="C25" s="230">
        <v>43952</v>
      </c>
      <c r="D25" s="230" t="s">
        <v>355</v>
      </c>
      <c r="E25" s="231">
        <v>-0.27</v>
      </c>
      <c r="G25" s="230">
        <v>43952</v>
      </c>
      <c r="H25" s="234" t="s">
        <v>355</v>
      </c>
      <c r="I25" s="231">
        <v>1.0900000000000001</v>
      </c>
      <c r="J25" s="231">
        <v>0.89</v>
      </c>
      <c r="L25" s="230">
        <v>43952</v>
      </c>
      <c r="M25" s="234" t="s">
        <v>355</v>
      </c>
      <c r="N25" s="219">
        <v>28.5</v>
      </c>
    </row>
    <row r="26" spans="3:14" ht="13.5" customHeight="1" x14ac:dyDescent="0.3">
      <c r="C26" s="230">
        <v>43983</v>
      </c>
      <c r="D26" s="230" t="s">
        <v>356</v>
      </c>
      <c r="E26" s="231">
        <v>-0.38</v>
      </c>
      <c r="G26" s="230">
        <v>43983</v>
      </c>
      <c r="H26" s="230" t="s">
        <v>356</v>
      </c>
      <c r="I26" s="231">
        <v>1.1299999999999999</v>
      </c>
      <c r="J26" s="231">
        <v>0.9</v>
      </c>
      <c r="L26" s="230">
        <v>43983</v>
      </c>
      <c r="M26" s="230" t="s">
        <v>356</v>
      </c>
      <c r="N26" s="219">
        <v>35.5</v>
      </c>
    </row>
    <row r="27" spans="3:14" ht="13.5" customHeight="1" x14ac:dyDescent="0.3">
      <c r="C27" s="236">
        <v>44013</v>
      </c>
      <c r="D27" s="230" t="s">
        <v>365</v>
      </c>
      <c r="E27" s="231">
        <v>-0.44</v>
      </c>
      <c r="G27" s="236">
        <v>44013</v>
      </c>
      <c r="H27" s="230" t="s">
        <v>365</v>
      </c>
      <c r="I27" s="231">
        <v>1.1499999999999999</v>
      </c>
      <c r="J27" s="231">
        <v>0.9</v>
      </c>
      <c r="L27" s="236">
        <v>44013</v>
      </c>
      <c r="M27" s="230" t="s">
        <v>365</v>
      </c>
      <c r="N27" s="219">
        <v>37.299999999999997</v>
      </c>
    </row>
    <row r="28" spans="3:14" ht="13.5" customHeight="1" x14ac:dyDescent="0.3">
      <c r="C28" s="236">
        <v>44044</v>
      </c>
      <c r="D28" s="230" t="s">
        <v>366</v>
      </c>
      <c r="E28" s="231">
        <v>-0.48</v>
      </c>
      <c r="G28" s="236">
        <v>44044</v>
      </c>
      <c r="H28" s="230" t="s">
        <v>366</v>
      </c>
      <c r="I28" s="231">
        <v>1.18</v>
      </c>
      <c r="J28" s="231">
        <v>0.9</v>
      </c>
      <c r="L28" s="236">
        <v>44044</v>
      </c>
      <c r="M28" s="230" t="s">
        <v>366</v>
      </c>
      <c r="N28" s="219">
        <v>37.4</v>
      </c>
    </row>
    <row r="29" spans="3:14" ht="13.5" customHeight="1" x14ac:dyDescent="0.3">
      <c r="C29" s="234">
        <v>44075</v>
      </c>
      <c r="D29" s="230" t="s">
        <v>488</v>
      </c>
      <c r="E29" s="231">
        <v>-0.49</v>
      </c>
      <c r="G29" s="347">
        <v>44075</v>
      </c>
      <c r="H29" s="230" t="s">
        <v>488</v>
      </c>
      <c r="I29" s="231">
        <v>1.18</v>
      </c>
      <c r="J29" s="231">
        <v>0.91</v>
      </c>
      <c r="L29" s="230">
        <v>44075</v>
      </c>
      <c r="M29" s="230" t="s">
        <v>488</v>
      </c>
      <c r="N29" s="219">
        <v>34.799999999999997</v>
      </c>
    </row>
    <row r="30" spans="3:14" ht="13.5" customHeight="1" x14ac:dyDescent="0.3">
      <c r="C30" s="234">
        <v>44105</v>
      </c>
      <c r="D30" s="230" t="s">
        <v>475</v>
      </c>
      <c r="E30" s="231">
        <v>-0.51</v>
      </c>
      <c r="G30" s="234">
        <v>44105</v>
      </c>
      <c r="H30" s="230" t="s">
        <v>475</v>
      </c>
      <c r="I30" s="231">
        <v>1.18</v>
      </c>
      <c r="J30" s="231">
        <v>0.91</v>
      </c>
      <c r="L30" s="230">
        <v>44105</v>
      </c>
      <c r="M30" s="230" t="s">
        <v>475</v>
      </c>
      <c r="N30" s="219">
        <v>34.4</v>
      </c>
    </row>
    <row r="31" spans="3:14" ht="13.5" customHeight="1" x14ac:dyDescent="0.3">
      <c r="C31" s="230">
        <v>44136</v>
      </c>
      <c r="D31" s="236" t="s">
        <v>489</v>
      </c>
      <c r="E31" s="231">
        <v>-0.52</v>
      </c>
      <c r="G31" s="234">
        <v>44136</v>
      </c>
      <c r="H31" s="230" t="s">
        <v>489</v>
      </c>
      <c r="I31" s="231">
        <v>1.18</v>
      </c>
      <c r="J31" s="231">
        <v>0.9</v>
      </c>
      <c r="L31" s="230">
        <v>44136</v>
      </c>
      <c r="M31" s="230" t="s">
        <v>489</v>
      </c>
      <c r="N31" s="219">
        <v>36.5</v>
      </c>
    </row>
    <row r="32" spans="3:14" ht="13.5" customHeight="1" x14ac:dyDescent="0.3">
      <c r="C32" s="230">
        <v>44166</v>
      </c>
      <c r="D32" s="230" t="s">
        <v>481</v>
      </c>
      <c r="E32" s="231">
        <v>-0.54</v>
      </c>
      <c r="G32" s="234">
        <v>44166</v>
      </c>
      <c r="H32" s="230" t="s">
        <v>481</v>
      </c>
      <c r="I32" s="231">
        <v>1.22</v>
      </c>
      <c r="J32" s="231">
        <v>0.91</v>
      </c>
      <c r="L32" s="230">
        <v>44166</v>
      </c>
      <c r="M32" s="230" t="s">
        <v>481</v>
      </c>
      <c r="N32" s="219">
        <v>41</v>
      </c>
    </row>
    <row r="33" spans="3:14" ht="13.5" customHeight="1" x14ac:dyDescent="0.3">
      <c r="C33" s="230">
        <v>44197</v>
      </c>
      <c r="D33" s="230">
        <v>44197</v>
      </c>
      <c r="E33" s="231">
        <v>-0.55000000000000004</v>
      </c>
      <c r="G33" s="230">
        <v>44197</v>
      </c>
      <c r="H33" s="230">
        <v>44197</v>
      </c>
      <c r="I33" s="231">
        <v>1.22</v>
      </c>
      <c r="J33" s="231">
        <v>0.89</v>
      </c>
      <c r="L33" s="236">
        <v>44197</v>
      </c>
      <c r="M33" s="230">
        <v>44197</v>
      </c>
      <c r="N33" s="219">
        <v>44.8</v>
      </c>
    </row>
    <row r="34" spans="3:14" ht="13.5" customHeight="1" x14ac:dyDescent="0.3">
      <c r="C34" s="230">
        <v>44228</v>
      </c>
      <c r="D34" s="230" t="s">
        <v>491</v>
      </c>
      <c r="E34" s="231">
        <v>-0.54</v>
      </c>
      <c r="G34" s="230">
        <v>44228</v>
      </c>
      <c r="H34" s="230" t="s">
        <v>491</v>
      </c>
      <c r="I34" s="231">
        <v>1.21</v>
      </c>
      <c r="J34" s="231">
        <v>0.87</v>
      </c>
      <c r="L34" s="236">
        <v>44228</v>
      </c>
      <c r="M34" s="230" t="s">
        <v>491</v>
      </c>
      <c r="N34" s="219">
        <v>51.2</v>
      </c>
    </row>
    <row r="35" spans="3:14" ht="13.5" customHeight="1" x14ac:dyDescent="0.3">
      <c r="C35" s="230">
        <v>44256</v>
      </c>
      <c r="D35" s="236" t="s">
        <v>492</v>
      </c>
      <c r="E35" s="231" t="s">
        <v>172</v>
      </c>
      <c r="G35" s="347">
        <v>44256</v>
      </c>
      <c r="H35" s="230" t="s">
        <v>492</v>
      </c>
      <c r="I35" s="231" t="s">
        <v>172</v>
      </c>
      <c r="J35" s="232" t="s">
        <v>172</v>
      </c>
      <c r="L35" s="230">
        <v>44256</v>
      </c>
      <c r="M35" s="230" t="s">
        <v>492</v>
      </c>
      <c r="N35" s="219">
        <v>54.3</v>
      </c>
    </row>
    <row r="36" spans="3:14" ht="4.5" customHeight="1" x14ac:dyDescent="0.25">
      <c r="C36" s="237"/>
      <c r="D36" s="237"/>
      <c r="E36" s="237"/>
      <c r="F36" s="237"/>
      <c r="G36" s="237"/>
      <c r="H36" s="237"/>
      <c r="I36" s="237"/>
      <c r="J36" s="237"/>
      <c r="K36" s="237"/>
      <c r="L36" s="237"/>
      <c r="M36" s="237"/>
      <c r="N36" s="237"/>
    </row>
    <row r="37" spans="3:14" ht="13.5" customHeight="1" x14ac:dyDescent="0.25">
      <c r="C37" s="470" t="s">
        <v>548</v>
      </c>
      <c r="D37" s="470"/>
      <c r="E37" s="470"/>
      <c r="F37" s="470"/>
      <c r="G37" s="470"/>
      <c r="H37" s="470"/>
      <c r="I37" s="470"/>
      <c r="J37" s="470"/>
      <c r="K37" s="470"/>
      <c r="L37" s="470"/>
      <c r="M37" s="470"/>
      <c r="N37" s="470"/>
    </row>
    <row r="38" spans="3:14" ht="13.5" customHeight="1" x14ac:dyDescent="0.25">
      <c r="C38" s="471" t="s">
        <v>549</v>
      </c>
      <c r="D38" s="471"/>
      <c r="E38" s="471"/>
      <c r="F38" s="471"/>
      <c r="G38" s="471"/>
      <c r="H38" s="471"/>
      <c r="I38" s="471"/>
      <c r="J38" s="471"/>
      <c r="K38" s="471"/>
      <c r="L38" s="471"/>
      <c r="M38" s="471"/>
      <c r="N38" s="471"/>
    </row>
    <row r="39" spans="3:14" ht="13.5" customHeight="1" x14ac:dyDescent="0.25"/>
  </sheetData>
  <mergeCells count="22">
    <mergeCell ref="C5:C6"/>
    <mergeCell ref="D5:D6"/>
    <mergeCell ref="C7:C8"/>
    <mergeCell ref="D7:D8"/>
    <mergeCell ref="E5:E6"/>
    <mergeCell ref="E7:E8"/>
    <mergeCell ref="B2:N2"/>
    <mergeCell ref="B3:N3"/>
    <mergeCell ref="C38:N38"/>
    <mergeCell ref="I5:J5"/>
    <mergeCell ref="L5:L6"/>
    <mergeCell ref="M5:M6"/>
    <mergeCell ref="N5:N6"/>
    <mergeCell ref="I7:J7"/>
    <mergeCell ref="L7:L8"/>
    <mergeCell ref="M7:M8"/>
    <mergeCell ref="N7:N8"/>
    <mergeCell ref="C37:N37"/>
    <mergeCell ref="G5:G6"/>
    <mergeCell ref="H7:H8"/>
    <mergeCell ref="G7:G8"/>
    <mergeCell ref="H5:H6"/>
  </mergeCells>
  <hyperlinks>
    <hyperlink ref="A1" location="Índice!A1" display="Índice" xr:uid="{9353BC5D-3EC7-414D-BF04-D9D22E7F3CE6}"/>
  </hyperlinks>
  <printOptions horizontalCentered="1"/>
  <pageMargins left="0.11811023622047245" right="0.11811023622047245" top="0.59055118110236227" bottom="0.15748031496062992" header="0.31496062992125984" footer="0.31496062992125984"/>
  <pageSetup paperSize="9" scale="7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33B257-395D-449A-B654-5AA438525DEA}">
  <sheetPr codeName="Folha8">
    <pageSetUpPr fitToPage="1"/>
  </sheetPr>
  <dimension ref="A1:U29"/>
  <sheetViews>
    <sheetView showGridLines="0" zoomScaleNormal="100" workbookViewId="0"/>
  </sheetViews>
  <sheetFormatPr defaultColWidth="9.453125" defaultRowHeight="13.5" x14ac:dyDescent="0.25"/>
  <cols>
    <col min="1" max="1" width="6.1796875" style="2" bestFit="1" customWidth="1"/>
    <col min="2" max="2" width="25.54296875" style="2" bestFit="1" customWidth="1"/>
    <col min="3" max="3" width="1.54296875" style="2" customWidth="1"/>
    <col min="4" max="11" width="6.54296875" style="2" customWidth="1"/>
    <col min="12" max="12" width="1.54296875" style="2" customWidth="1"/>
    <col min="13" max="13" width="23.453125" style="2" bestFit="1" customWidth="1"/>
    <col min="14" max="17" width="7.54296875" style="2" customWidth="1"/>
    <col min="18" max="18" width="13.54296875" style="2" bestFit="1" customWidth="1"/>
    <col min="19" max="19" width="12.54296875" style="2" bestFit="1" customWidth="1"/>
    <col min="20" max="21" width="7.54296875" style="2" customWidth="1"/>
    <col min="22" max="16384" width="9.453125" style="2"/>
  </cols>
  <sheetData>
    <row r="1" spans="1:21" ht="13.5" customHeight="1" x14ac:dyDescent="0.25">
      <c r="A1" s="16" t="s">
        <v>4</v>
      </c>
    </row>
    <row r="2" spans="1:21" ht="13.5" customHeight="1" x14ac:dyDescent="0.25">
      <c r="B2" s="456" t="str">
        <f>+Índice!B17</f>
        <v>Gráfico 7 - Taxa de variação homóloga do PIB em volume e contributos</v>
      </c>
      <c r="C2" s="456"/>
      <c r="D2" s="456"/>
      <c r="E2" s="456"/>
      <c r="F2" s="456"/>
      <c r="G2" s="456"/>
      <c r="H2" s="456"/>
      <c r="I2" s="456"/>
      <c r="J2" s="456"/>
      <c r="K2" s="456"/>
      <c r="L2" s="456"/>
      <c r="M2" s="456"/>
      <c r="N2" s="7"/>
      <c r="O2" s="7"/>
      <c r="P2" s="7"/>
      <c r="Q2" s="7"/>
      <c r="R2" s="7"/>
      <c r="S2" s="7"/>
      <c r="T2" s="7"/>
      <c r="U2" s="7"/>
    </row>
    <row r="3" spans="1:21" ht="13.5" customHeight="1" x14ac:dyDescent="0.25">
      <c r="B3" s="456" t="str">
        <f>+Índice!C17</f>
        <v>Chart 7 - GDP YoY change in volume and contributions</v>
      </c>
      <c r="C3" s="456"/>
      <c r="D3" s="456"/>
      <c r="E3" s="456"/>
      <c r="F3" s="456"/>
      <c r="G3" s="456"/>
      <c r="H3" s="456"/>
      <c r="I3" s="456"/>
      <c r="J3" s="456"/>
      <c r="K3" s="456"/>
      <c r="L3" s="456"/>
      <c r="M3" s="456"/>
      <c r="N3" s="7"/>
      <c r="O3" s="7"/>
      <c r="P3" s="7"/>
      <c r="Q3" s="7"/>
      <c r="R3" s="7"/>
      <c r="S3" s="7"/>
      <c r="T3" s="7"/>
      <c r="U3" s="7"/>
    </row>
    <row r="4" spans="1:21" ht="13.5" customHeight="1" x14ac:dyDescent="0.35">
      <c r="B4" s="1" t="s">
        <v>5</v>
      </c>
      <c r="C4" s="1"/>
      <c r="G4" s="18"/>
      <c r="H4" s="18"/>
      <c r="I4" s="18"/>
      <c r="J4" s="18"/>
      <c r="K4" s="18"/>
      <c r="L4" s="18"/>
      <c r="M4" s="19"/>
    </row>
    <row r="5" spans="1:21" ht="16.399999999999999" customHeight="1" x14ac:dyDescent="0.25">
      <c r="B5" s="59"/>
      <c r="C5" s="59"/>
      <c r="D5" s="492">
        <v>2019</v>
      </c>
      <c r="E5" s="492"/>
      <c r="F5" s="492"/>
      <c r="G5" s="492"/>
      <c r="H5" s="492">
        <v>2020</v>
      </c>
      <c r="I5" s="492"/>
      <c r="J5" s="492"/>
      <c r="K5" s="492"/>
      <c r="L5" s="93"/>
      <c r="M5" s="59"/>
    </row>
    <row r="6" spans="1:21" ht="16.399999999999999" customHeight="1" x14ac:dyDescent="0.25">
      <c r="B6" s="61"/>
      <c r="C6" s="61"/>
      <c r="D6" s="57" t="s">
        <v>195</v>
      </c>
      <c r="E6" s="57" t="s">
        <v>196</v>
      </c>
      <c r="F6" s="57" t="s">
        <v>197</v>
      </c>
      <c r="G6" s="57" t="s">
        <v>198</v>
      </c>
      <c r="H6" s="93" t="s">
        <v>195</v>
      </c>
      <c r="I6" s="93" t="s">
        <v>196</v>
      </c>
      <c r="J6" s="93" t="s">
        <v>197</v>
      </c>
      <c r="K6" s="93" t="s">
        <v>198</v>
      </c>
      <c r="L6" s="94"/>
      <c r="M6" s="61"/>
    </row>
    <row r="7" spans="1:21" ht="16.399999999999999" customHeight="1" x14ac:dyDescent="0.25">
      <c r="B7" s="61"/>
      <c r="C7" s="61"/>
      <c r="D7" s="57" t="s">
        <v>199</v>
      </c>
      <c r="E7" s="57" t="s">
        <v>200</v>
      </c>
      <c r="F7" s="57" t="s">
        <v>201</v>
      </c>
      <c r="G7" s="57" t="s">
        <v>202</v>
      </c>
      <c r="H7" s="93" t="s">
        <v>199</v>
      </c>
      <c r="I7" s="93" t="s">
        <v>200</v>
      </c>
      <c r="J7" s="93" t="s">
        <v>201</v>
      </c>
      <c r="K7" s="93" t="s">
        <v>202</v>
      </c>
      <c r="L7" s="94"/>
      <c r="M7" s="61"/>
    </row>
    <row r="8" spans="1:21" ht="16.399999999999999" customHeight="1" x14ac:dyDescent="0.25">
      <c r="B8" s="65" t="s">
        <v>204</v>
      </c>
      <c r="C8" s="62"/>
      <c r="D8" s="66">
        <v>2.6</v>
      </c>
      <c r="E8" s="66">
        <v>2.4</v>
      </c>
      <c r="F8" s="66">
        <v>2.2999999999999998</v>
      </c>
      <c r="G8" s="66">
        <v>2.6</v>
      </c>
      <c r="H8" s="66">
        <v>-2.2000000000000002</v>
      </c>
      <c r="I8" s="66">
        <v>-16.399999999999999</v>
      </c>
      <c r="J8" s="66">
        <v>-5.6</v>
      </c>
      <c r="K8" s="66">
        <v>-6.1</v>
      </c>
      <c r="L8" s="62"/>
      <c r="M8" s="65" t="s">
        <v>205</v>
      </c>
      <c r="N8" s="38"/>
    </row>
    <row r="9" spans="1:21" ht="16.399999999999999" customHeight="1" x14ac:dyDescent="0.25">
      <c r="B9" s="62" t="s">
        <v>207</v>
      </c>
      <c r="C9" s="62"/>
      <c r="D9" s="68"/>
      <c r="E9" s="68"/>
      <c r="F9" s="68"/>
      <c r="G9" s="68"/>
      <c r="H9" s="68"/>
      <c r="I9" s="68"/>
      <c r="J9" s="68"/>
      <c r="K9" s="68"/>
      <c r="L9" s="68"/>
      <c r="M9" s="62" t="s">
        <v>208</v>
      </c>
      <c r="N9" s="38"/>
    </row>
    <row r="10" spans="1:21" ht="16.399999999999999" customHeight="1" x14ac:dyDescent="0.25">
      <c r="B10" s="35" t="s">
        <v>190</v>
      </c>
      <c r="C10" s="35"/>
      <c r="D10" s="39">
        <v>3.4</v>
      </c>
      <c r="E10" s="39">
        <v>3.1</v>
      </c>
      <c r="F10" s="39">
        <v>3.4</v>
      </c>
      <c r="G10" s="39">
        <v>1.2</v>
      </c>
      <c r="H10" s="39">
        <v>-0.7</v>
      </c>
      <c r="I10" s="39">
        <v>-11.8</v>
      </c>
      <c r="J10" s="39">
        <v>-3.5</v>
      </c>
      <c r="K10" s="39">
        <v>-2.5</v>
      </c>
      <c r="L10" s="39"/>
      <c r="M10" s="35" t="s">
        <v>206</v>
      </c>
      <c r="N10" s="38"/>
    </row>
    <row r="11" spans="1:21" ht="16.399999999999999" customHeight="1" x14ac:dyDescent="0.25">
      <c r="B11" s="35" t="s">
        <v>191</v>
      </c>
      <c r="C11" s="35"/>
      <c r="D11" s="39">
        <v>-0.8</v>
      </c>
      <c r="E11" s="39">
        <v>-0.7</v>
      </c>
      <c r="F11" s="39">
        <v>-1.1000000000000001</v>
      </c>
      <c r="G11" s="39">
        <v>1.4</v>
      </c>
      <c r="H11" s="39">
        <v>-1.5</v>
      </c>
      <c r="I11" s="39">
        <v>-4.5999999999999996</v>
      </c>
      <c r="J11" s="39">
        <v>-2.1</v>
      </c>
      <c r="K11" s="39">
        <v>-3.5</v>
      </c>
      <c r="L11" s="39"/>
      <c r="M11" s="35" t="s">
        <v>193</v>
      </c>
      <c r="N11" s="38"/>
    </row>
    <row r="12" spans="1:21" ht="4.5" customHeight="1" x14ac:dyDescent="0.25">
      <c r="B12" s="31"/>
      <c r="C12" s="31"/>
      <c r="D12" s="32"/>
      <c r="E12" s="32"/>
      <c r="F12" s="32"/>
      <c r="G12" s="32"/>
      <c r="H12" s="32"/>
      <c r="I12" s="32"/>
      <c r="J12" s="32"/>
      <c r="K12" s="32"/>
      <c r="L12" s="32"/>
      <c r="M12" s="32"/>
    </row>
    <row r="13" spans="1:21" ht="13.5" customHeight="1" x14ac:dyDescent="0.25">
      <c r="B13" s="455" t="s">
        <v>335</v>
      </c>
      <c r="C13" s="455"/>
      <c r="D13" s="455"/>
      <c r="E13" s="455"/>
      <c r="F13" s="455"/>
      <c r="G13" s="455"/>
      <c r="H13" s="455"/>
      <c r="I13" s="455"/>
      <c r="J13" s="455"/>
      <c r="K13" s="455"/>
      <c r="L13" s="455"/>
      <c r="M13" s="455"/>
    </row>
    <row r="14" spans="1:21" ht="13.5" customHeight="1" x14ac:dyDescent="0.25">
      <c r="B14" s="457" t="s">
        <v>336</v>
      </c>
      <c r="C14" s="457"/>
      <c r="D14" s="457"/>
      <c r="E14" s="457"/>
      <c r="F14" s="457"/>
      <c r="G14" s="457"/>
      <c r="H14" s="457"/>
      <c r="I14" s="457"/>
      <c r="J14" s="457"/>
      <c r="K14" s="457"/>
      <c r="L14" s="457"/>
      <c r="M14" s="457"/>
    </row>
    <row r="15" spans="1:21" ht="13.5" customHeight="1" x14ac:dyDescent="0.25"/>
    <row r="16" spans="1:21" ht="13.5" customHeight="1" x14ac:dyDescent="0.25"/>
    <row r="17" spans="2:14" ht="13.5" customHeight="1" x14ac:dyDescent="0.25"/>
    <row r="18" spans="2:14" ht="13.5" customHeight="1" x14ac:dyDescent="0.25">
      <c r="B18" s="15"/>
      <c r="C18" s="15"/>
      <c r="D18" s="15"/>
      <c r="E18" s="15"/>
      <c r="F18" s="15"/>
      <c r="G18" s="15"/>
      <c r="H18" s="15"/>
      <c r="I18" s="15"/>
      <c r="J18" s="15"/>
      <c r="K18" s="15"/>
      <c r="L18" s="15"/>
      <c r="M18" s="15"/>
      <c r="N18" s="15"/>
    </row>
    <row r="19" spans="2:14" ht="13.5" customHeight="1" x14ac:dyDescent="0.25"/>
    <row r="20" spans="2:14" ht="13.5" customHeight="1" x14ac:dyDescent="0.25"/>
    <row r="21" spans="2:14" ht="13.5" customHeight="1" x14ac:dyDescent="0.25"/>
    <row r="22" spans="2:14" ht="13.5" customHeight="1" x14ac:dyDescent="0.25"/>
    <row r="23" spans="2:14" ht="13.5" customHeight="1" x14ac:dyDescent="0.25"/>
    <row r="24" spans="2:14" ht="13.5" customHeight="1" x14ac:dyDescent="0.25"/>
    <row r="25" spans="2:14" ht="13.5" customHeight="1" x14ac:dyDescent="0.25"/>
    <row r="26" spans="2:14" ht="13.5" customHeight="1" x14ac:dyDescent="0.25"/>
    <row r="27" spans="2:14" ht="13.5" customHeight="1" x14ac:dyDescent="0.25"/>
    <row r="28" spans="2:14" ht="13.5" customHeight="1" x14ac:dyDescent="0.25"/>
    <row r="29" spans="2:14" ht="13.5" customHeight="1" x14ac:dyDescent="0.25"/>
  </sheetData>
  <mergeCells count="6">
    <mergeCell ref="B14:M14"/>
    <mergeCell ref="D5:G5"/>
    <mergeCell ref="B2:M2"/>
    <mergeCell ref="B3:M3"/>
    <mergeCell ref="B13:M13"/>
    <mergeCell ref="H5:K5"/>
  </mergeCells>
  <hyperlinks>
    <hyperlink ref="A1" location="Índice!A1" display="Índice" xr:uid="{DD3DE400-F388-40F0-B704-51DD05600084}"/>
  </hyperlinks>
  <printOptions horizontalCentered="1"/>
  <pageMargins left="0.11811023622047245" right="0.11811023622047245" top="0.59055118110236227" bottom="0.15748031496062992" header="0.31496062992125984" footer="0.31496062992125984"/>
  <pageSetup paperSize="9" scale="76"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71876A-3D21-4001-B898-D05727A5B382}">
  <sheetPr codeName="Folha9">
    <pageSetUpPr fitToPage="1"/>
  </sheetPr>
  <dimension ref="A1:U29"/>
  <sheetViews>
    <sheetView showGridLines="0" zoomScaleNormal="100" workbookViewId="0"/>
  </sheetViews>
  <sheetFormatPr defaultColWidth="9.453125" defaultRowHeight="13.5" x14ac:dyDescent="0.25"/>
  <cols>
    <col min="1" max="1" width="6.54296875" style="2" customWidth="1"/>
    <col min="2" max="2" width="24" style="2" bestFit="1" customWidth="1"/>
    <col min="3" max="3" width="1.54296875" style="2" customWidth="1"/>
    <col min="4" max="5" width="6.54296875" style="2" customWidth="1"/>
    <col min="6" max="6" width="1.54296875" style="2" customWidth="1"/>
    <col min="7" max="11" width="6.54296875" style="2" customWidth="1"/>
    <col min="12" max="12" width="1.54296875" style="2" customWidth="1"/>
    <col min="13" max="13" width="24" style="2" bestFit="1" customWidth="1"/>
    <col min="14" max="17" width="7.54296875" style="2" customWidth="1"/>
    <col min="18" max="18" width="13.54296875" style="2" bestFit="1" customWidth="1"/>
    <col min="19" max="19" width="12.54296875" style="2" bestFit="1" customWidth="1"/>
    <col min="20" max="21" width="7.54296875" style="2" customWidth="1"/>
    <col min="22" max="16384" width="9.453125" style="2"/>
  </cols>
  <sheetData>
    <row r="1" spans="1:21" ht="13.5" customHeight="1" x14ac:dyDescent="0.25">
      <c r="A1" s="16" t="s">
        <v>4</v>
      </c>
    </row>
    <row r="2" spans="1:21" ht="13.5" customHeight="1" x14ac:dyDescent="0.25">
      <c r="B2" s="456" t="str">
        <f>+Índice!B18</f>
        <v>Gráfico 8 - PIB em volume (2019-2025)</v>
      </c>
      <c r="C2" s="456"/>
      <c r="D2" s="456"/>
      <c r="E2" s="456"/>
      <c r="F2" s="456"/>
      <c r="G2" s="456"/>
      <c r="H2" s="456"/>
      <c r="I2" s="456"/>
      <c r="J2" s="456"/>
      <c r="K2" s="456"/>
      <c r="L2" s="456"/>
      <c r="M2" s="456"/>
      <c r="N2" s="7"/>
      <c r="O2" s="7"/>
      <c r="P2" s="7"/>
      <c r="Q2" s="7"/>
      <c r="R2" s="7"/>
      <c r="S2" s="7"/>
      <c r="T2" s="7"/>
      <c r="U2" s="7"/>
    </row>
    <row r="3" spans="1:21" ht="13.5" customHeight="1" x14ac:dyDescent="0.25">
      <c r="B3" s="456" t="str">
        <f>+Índice!C18</f>
        <v>Chart 8 - GDP in volume (2019-2025)</v>
      </c>
      <c r="C3" s="456"/>
      <c r="D3" s="456"/>
      <c r="E3" s="456"/>
      <c r="F3" s="456"/>
      <c r="G3" s="456"/>
      <c r="H3" s="456"/>
      <c r="I3" s="456"/>
      <c r="J3" s="456"/>
      <c r="K3" s="456"/>
      <c r="L3" s="456"/>
      <c r="M3" s="456"/>
      <c r="N3" s="7"/>
      <c r="O3" s="7"/>
      <c r="P3" s="7"/>
      <c r="Q3" s="7"/>
      <c r="R3" s="7"/>
      <c r="S3" s="7"/>
      <c r="T3" s="7"/>
      <c r="U3" s="7"/>
    </row>
    <row r="4" spans="1:21" ht="13.5" customHeight="1" x14ac:dyDescent="0.35">
      <c r="B4" s="1" t="s">
        <v>5</v>
      </c>
      <c r="G4" s="18"/>
      <c r="H4" s="18"/>
      <c r="I4" s="18"/>
      <c r="J4" s="18"/>
      <c r="K4" s="18"/>
      <c r="M4" s="19"/>
    </row>
    <row r="5" spans="1:21" ht="16.399999999999999" customHeight="1" x14ac:dyDescent="0.25">
      <c r="B5" s="20"/>
      <c r="C5" s="95"/>
      <c r="D5" s="21">
        <v>2019</v>
      </c>
      <c r="E5" s="21">
        <v>2020</v>
      </c>
      <c r="F5" s="95"/>
      <c r="G5" s="21">
        <v>2021</v>
      </c>
      <c r="H5" s="21">
        <v>2022</v>
      </c>
      <c r="I5" s="21">
        <v>2023</v>
      </c>
      <c r="J5" s="21">
        <v>2024</v>
      </c>
      <c r="K5" s="349">
        <v>2025</v>
      </c>
      <c r="L5" s="95"/>
      <c r="M5" s="20"/>
    </row>
    <row r="6" spans="1:21" ht="16.399999999999999" customHeight="1" x14ac:dyDescent="0.3">
      <c r="B6" s="58" t="s">
        <v>74</v>
      </c>
      <c r="C6" s="96"/>
      <c r="D6" s="23"/>
      <c r="E6" s="24"/>
      <c r="F6" s="96"/>
      <c r="G6" s="24"/>
      <c r="H6" s="24"/>
      <c r="I6" s="25"/>
      <c r="J6" s="25"/>
      <c r="K6" s="25"/>
      <c r="L6" s="96"/>
      <c r="M6" s="22" t="s">
        <v>76</v>
      </c>
    </row>
    <row r="7" spans="1:21" ht="16.399999999999999" customHeight="1" x14ac:dyDescent="0.25">
      <c r="B7" s="67" t="s">
        <v>509</v>
      </c>
      <c r="C7" s="97"/>
      <c r="D7" s="39">
        <v>100</v>
      </c>
      <c r="E7" s="39">
        <v>92.4</v>
      </c>
      <c r="F7" s="97"/>
      <c r="G7" s="39">
        <v>95.4</v>
      </c>
      <c r="H7" s="39">
        <v>100.1</v>
      </c>
      <c r="I7" s="39">
        <v>102.6</v>
      </c>
      <c r="J7" s="39">
        <v>104.8</v>
      </c>
      <c r="K7" s="39">
        <v>106.6</v>
      </c>
      <c r="L7" s="97"/>
      <c r="M7" s="372" t="s">
        <v>429</v>
      </c>
      <c r="N7" s="38"/>
    </row>
    <row r="8" spans="1:21" ht="16.399999999999999" customHeight="1" x14ac:dyDescent="0.25">
      <c r="B8" s="67" t="s">
        <v>184</v>
      </c>
      <c r="C8" s="97"/>
      <c r="D8" s="39">
        <v>100</v>
      </c>
      <c r="E8" s="39">
        <v>90.7</v>
      </c>
      <c r="F8" s="97"/>
      <c r="G8" s="39">
        <v>95.1</v>
      </c>
      <c r="H8" s="39">
        <v>97.7</v>
      </c>
      <c r="I8" s="39">
        <v>99.5</v>
      </c>
      <c r="J8" s="39">
        <v>101.1</v>
      </c>
      <c r="K8" s="39" t="s">
        <v>172</v>
      </c>
      <c r="L8" s="97"/>
      <c r="M8" s="67" t="s">
        <v>188</v>
      </c>
      <c r="N8" s="38"/>
    </row>
    <row r="9" spans="1:21" ht="16.399999999999999" customHeight="1" x14ac:dyDescent="0.3">
      <c r="B9" s="27" t="s">
        <v>877</v>
      </c>
      <c r="C9" s="96"/>
      <c r="D9" s="28"/>
      <c r="E9" s="29"/>
      <c r="F9" s="96"/>
      <c r="G9" s="29"/>
      <c r="H9" s="29"/>
      <c r="I9" s="30"/>
      <c r="J9" s="30"/>
      <c r="K9" s="30"/>
      <c r="L9" s="96"/>
      <c r="M9" s="27" t="s">
        <v>878</v>
      </c>
    </row>
    <row r="10" spans="1:21" ht="16.399999999999999" customHeight="1" x14ac:dyDescent="0.25">
      <c r="B10" s="67" t="s">
        <v>509</v>
      </c>
      <c r="C10" s="97"/>
      <c r="D10" s="39">
        <v>2.5</v>
      </c>
      <c r="E10" s="39">
        <v>-7.6</v>
      </c>
      <c r="F10" s="97"/>
      <c r="G10" s="39">
        <v>3.3</v>
      </c>
      <c r="H10" s="39">
        <v>4.9000000000000004</v>
      </c>
      <c r="I10" s="39">
        <v>2.5</v>
      </c>
      <c r="J10" s="39">
        <v>2.1</v>
      </c>
      <c r="K10" s="39">
        <v>1.7</v>
      </c>
      <c r="L10" s="97"/>
      <c r="M10" s="372" t="s">
        <v>429</v>
      </c>
    </row>
    <row r="11" spans="1:21" ht="16.399999999999999" customHeight="1" x14ac:dyDescent="0.25">
      <c r="B11" s="67" t="s">
        <v>184</v>
      </c>
      <c r="C11" s="97"/>
      <c r="D11" s="39">
        <v>2.2000000000000002</v>
      </c>
      <c r="E11" s="39">
        <v>-9.3000000000000007</v>
      </c>
      <c r="F11" s="97"/>
      <c r="G11" s="39">
        <v>4.8</v>
      </c>
      <c r="H11" s="39">
        <v>2.8</v>
      </c>
      <c r="I11" s="39">
        <v>1.8</v>
      </c>
      <c r="J11" s="39">
        <v>1.6</v>
      </c>
      <c r="K11" s="39" t="s">
        <v>172</v>
      </c>
      <c r="L11" s="97"/>
      <c r="M11" s="67" t="s">
        <v>188</v>
      </c>
    </row>
    <row r="12" spans="1:21" ht="4.5" customHeight="1" x14ac:dyDescent="0.25">
      <c r="B12" s="31"/>
      <c r="C12" s="32"/>
      <c r="D12" s="32"/>
      <c r="E12" s="32"/>
      <c r="F12" s="32"/>
      <c r="G12" s="32"/>
      <c r="H12" s="32"/>
      <c r="I12" s="32"/>
      <c r="J12" s="32"/>
      <c r="K12" s="32"/>
      <c r="L12" s="32"/>
      <c r="M12" s="32"/>
    </row>
    <row r="13" spans="1:21" ht="13.5" customHeight="1" x14ac:dyDescent="0.25">
      <c r="B13" s="455" t="s">
        <v>337</v>
      </c>
      <c r="C13" s="455"/>
      <c r="D13" s="455"/>
      <c r="E13" s="455"/>
      <c r="F13" s="455"/>
      <c r="G13" s="455"/>
      <c r="H13" s="455"/>
      <c r="I13" s="455"/>
      <c r="J13" s="455"/>
      <c r="K13" s="455"/>
      <c r="L13" s="455"/>
      <c r="M13" s="455"/>
    </row>
    <row r="14" spans="1:21" ht="13.5" customHeight="1" x14ac:dyDescent="0.25">
      <c r="B14" s="457" t="s">
        <v>338</v>
      </c>
      <c r="C14" s="457"/>
      <c r="D14" s="457"/>
      <c r="E14" s="457"/>
      <c r="F14" s="457"/>
      <c r="G14" s="457"/>
      <c r="H14" s="457"/>
      <c r="I14" s="457"/>
      <c r="J14" s="457"/>
      <c r="K14" s="457"/>
      <c r="L14" s="457"/>
      <c r="M14" s="457"/>
    </row>
    <row r="15" spans="1:21" ht="13.5" customHeight="1" x14ac:dyDescent="0.25"/>
    <row r="16" spans="1:21" ht="13.5" customHeight="1" x14ac:dyDescent="0.25"/>
    <row r="17" spans="2:12" ht="13.5" customHeight="1" x14ac:dyDescent="0.25"/>
    <row r="18" spans="2:12" ht="13.5" customHeight="1" x14ac:dyDescent="0.25">
      <c r="B18" s="15"/>
      <c r="C18" s="15"/>
      <c r="D18" s="15"/>
      <c r="E18" s="15"/>
      <c r="F18" s="15"/>
      <c r="G18" s="15"/>
      <c r="H18" s="15"/>
      <c r="I18" s="15"/>
      <c r="J18" s="15"/>
      <c r="K18" s="15"/>
      <c r="L18" s="15"/>
    </row>
    <row r="19" spans="2:12" ht="13.5" customHeight="1" x14ac:dyDescent="0.25"/>
    <row r="20" spans="2:12" ht="13.5" customHeight="1" x14ac:dyDescent="0.25"/>
    <row r="21" spans="2:12" ht="13.5" customHeight="1" x14ac:dyDescent="0.25"/>
    <row r="22" spans="2:12" ht="13.5" customHeight="1" x14ac:dyDescent="0.25"/>
    <row r="23" spans="2:12" ht="13.5" customHeight="1" x14ac:dyDescent="0.25"/>
    <row r="24" spans="2:12" ht="13.5" customHeight="1" x14ac:dyDescent="0.25"/>
    <row r="25" spans="2:12" ht="13.5" customHeight="1" x14ac:dyDescent="0.25"/>
    <row r="26" spans="2:12" ht="13.5" customHeight="1" x14ac:dyDescent="0.25"/>
    <row r="27" spans="2:12" ht="13.5" customHeight="1" x14ac:dyDescent="0.25"/>
    <row r="28" spans="2:12" ht="13.5" customHeight="1" x14ac:dyDescent="0.25"/>
    <row r="29" spans="2:12" ht="13.5" customHeight="1" x14ac:dyDescent="0.25"/>
  </sheetData>
  <mergeCells count="4">
    <mergeCell ref="B2:M2"/>
    <mergeCell ref="B3:M3"/>
    <mergeCell ref="B13:M13"/>
    <mergeCell ref="B14:M14"/>
  </mergeCells>
  <hyperlinks>
    <hyperlink ref="A1" location="Índice!A1" display="Índice" xr:uid="{DE683E62-B322-410B-8E9D-D7F65D6D4CA3}"/>
  </hyperlinks>
  <printOptions horizontalCentered="1"/>
  <pageMargins left="0.11811023622047245" right="0.11811023622047245" top="0.59055118110236227" bottom="0.15748031496062992" header="0.31496062992125984" footer="0.31496062992125984"/>
  <pageSetup paperSize="9" scale="7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264849806C7B984B845F5A37EBFF89B3" ma:contentTypeVersion="16" ma:contentTypeDescription="Criar um novo documento." ma:contentTypeScope="" ma:versionID="47a0675de16f5115dbdccac661c57710">
  <xsd:schema xmlns:xsd="http://www.w3.org/2001/XMLSchema" xmlns:xs="http://www.w3.org/2001/XMLSchema" xmlns:p="http://schemas.microsoft.com/office/2006/metadata/properties" xmlns:ns2="133bc809-a08f-41f1-823a-af2acc4d5aef" xmlns:ns3="88b23645-c383-485a-9b20-937f23e88eb8" targetNamespace="http://schemas.microsoft.com/office/2006/metadata/properties" ma:root="true" ma:fieldsID="8aa5e9a6c539da97dc15aef44a21227b" ns2:_="" ns3:_="">
    <xsd:import namespace="133bc809-a08f-41f1-823a-af2acc4d5aef"/>
    <xsd:import namespace="88b23645-c383-485a-9b20-937f23e88eb8"/>
    <xsd:element name="properties">
      <xsd:complexType>
        <xsd:sequence>
          <xsd:element name="documentManagement">
            <xsd:complexType>
              <xsd:all>
                <xsd:element ref="ns2:kdaf72f82f374c1a8eb4a0ab705a5584" minOccurs="0"/>
                <xsd:element ref="ns2:TaxCatchAll" minOccurs="0"/>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3bc809-a08f-41f1-823a-af2acc4d5aef" elementFormDefault="qualified">
    <xsd:import namespace="http://schemas.microsoft.com/office/2006/documentManagement/types"/>
    <xsd:import namespace="http://schemas.microsoft.com/office/infopath/2007/PartnerControls"/>
    <xsd:element name="kdaf72f82f374c1a8eb4a0ab705a5584" ma:index="4" nillable="true" ma:displayName="Disponibilizar_0" ma:hidden="true" ma:internalName="kdaf72f82f374c1a8eb4a0ab705a5584" ma:readOnly="false">
      <xsd:simpleType>
        <xsd:restriction base="dms:Note"/>
      </xsd:simpleType>
    </xsd:element>
    <xsd:element name="TaxCatchAll" ma:index="5" nillable="true" ma:displayName="Taxonomy Catch All Column" ma:hidden="true" ma:list="{ebdbc2cd-68ff-443e-b52f-c453ff1e40de}" ma:internalName="TaxCatchAll" ma:showField="CatchAllData" ma:web="133bc809-a08f-41f1-823a-af2acc4d5ae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8b23645-c383-485a-9b20-937f23e88eb8"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Tipo de Conteú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133bc809-a08f-41f1-823a-af2acc4d5aef"/>
    <kdaf72f82f374c1a8eb4a0ab705a5584 xmlns="133bc809-a08f-41f1-823a-af2acc4d5aef" xsi:nil="true"/>
  </documentManagement>
</p:properties>
</file>

<file path=customXml/itemProps1.xml><?xml version="1.0" encoding="utf-8"?>
<ds:datastoreItem xmlns:ds="http://schemas.openxmlformats.org/officeDocument/2006/customXml" ds:itemID="{DB1A4B7E-756B-4AF0-9E1B-B82336C0AB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3bc809-a08f-41f1-823a-af2acc4d5aef"/>
    <ds:schemaRef ds:uri="88b23645-c383-485a-9b20-937f23e88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B1547E1-6EEC-472A-98E7-A298092BD2E1}">
  <ds:schemaRefs>
    <ds:schemaRef ds:uri="http://schemas.microsoft.com/sharepoint/v3/contenttype/forms"/>
  </ds:schemaRefs>
</ds:datastoreItem>
</file>

<file path=customXml/itemProps3.xml><?xml version="1.0" encoding="utf-8"?>
<ds:datastoreItem xmlns:ds="http://schemas.openxmlformats.org/officeDocument/2006/customXml" ds:itemID="{360982F5-A119-44FA-AC41-567E0B668415}">
  <ds:schemaRefs>
    <ds:schemaRef ds:uri="133bc809-a08f-41f1-823a-af2acc4d5aef"/>
    <ds:schemaRef ds:uri="http://schemas.microsoft.com/office/infopath/2007/PartnerControls"/>
    <ds:schemaRef ds:uri="http://purl.org/dc/dcmitype/"/>
    <ds:schemaRef ds:uri="88b23645-c383-485a-9b20-937f23e88eb8"/>
    <ds:schemaRef ds:uri="http://purl.org/dc/terms/"/>
    <ds:schemaRef ds:uri="http://schemas.openxmlformats.org/package/2006/metadata/core-properties"/>
    <ds:schemaRef ds:uri="http://www.w3.org/XML/1998/namespace"/>
    <ds:schemaRef ds:uri="http://schemas.microsoft.com/office/2006/documentManagement/types"/>
    <ds:schemaRef ds:uri="http://purl.org/dc/elements/1.1/"/>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36</vt:i4>
      </vt:variant>
    </vt:vector>
  </HeadingPairs>
  <TitlesOfParts>
    <vt:vector size="36" baseType="lpstr">
      <vt:lpstr>Índice</vt:lpstr>
      <vt:lpstr>Gráfico 1_Chart 1</vt:lpstr>
      <vt:lpstr>Gráfico 2_Chart 2</vt:lpstr>
      <vt:lpstr>Gráfico 3_Chart 3</vt:lpstr>
      <vt:lpstr>Gráfico 4_Chart 4</vt:lpstr>
      <vt:lpstr>Gráfico 5_Chart 5</vt:lpstr>
      <vt:lpstr>Gráfico 6_Chart 6</vt:lpstr>
      <vt:lpstr>Gráfico 7_Chart 7</vt:lpstr>
      <vt:lpstr>Gráfico 8_Chart 8</vt:lpstr>
      <vt:lpstr>Gráfico 9_Chart 9</vt:lpstr>
      <vt:lpstr>Gráfico 10_Chart 10</vt:lpstr>
      <vt:lpstr>Gráfico 11_Chart 11</vt:lpstr>
      <vt:lpstr>Gráfico 12_Chart 12</vt:lpstr>
      <vt:lpstr>Gráfico 13_Chart 13</vt:lpstr>
      <vt:lpstr>Gráfico 14_Chart 14</vt:lpstr>
      <vt:lpstr>Gráfico 15_Chart 15</vt:lpstr>
      <vt:lpstr>Gráfico 16_Chart 16</vt:lpstr>
      <vt:lpstr>Gráfico 17_Chart 17</vt:lpstr>
      <vt:lpstr>Gráfico 18_Chart 18</vt:lpstr>
      <vt:lpstr>Gráfico 19_Chart 19</vt:lpstr>
      <vt:lpstr>Gráfico 20_Chart 20</vt:lpstr>
      <vt:lpstr>Gráfico 21_Chart 21</vt:lpstr>
      <vt:lpstr>Quadro 1_Table 1</vt:lpstr>
      <vt:lpstr>Quadro 2_Table 2</vt:lpstr>
      <vt:lpstr>Quadro 3_Table 3</vt:lpstr>
      <vt:lpstr>Quadro 4_Table 4</vt:lpstr>
      <vt:lpstr>Quadro 5_Table 5</vt:lpstr>
      <vt:lpstr>Quadro 6_Table 6</vt:lpstr>
      <vt:lpstr>Quadro 7_Table 7</vt:lpstr>
      <vt:lpstr>Quadro 8_Table 8</vt:lpstr>
      <vt:lpstr>Quadro 9_Table 9</vt:lpstr>
      <vt:lpstr>Quadro 10_Table 10</vt:lpstr>
      <vt:lpstr>Quadro 11_Table 11</vt:lpstr>
      <vt:lpstr>Quadro 12_Table 12</vt:lpstr>
      <vt:lpstr>Quadro_13_Table_13</vt:lpstr>
      <vt:lpstr>Quadro 14_Table 14</vt:lpstr>
    </vt:vector>
  </TitlesOfParts>
  <Manager/>
  <Company>Conselho das Finanças Públicas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Perspetivas económicas e orçamentais 2021-2025</dc:title>
  <dc:subject>Relatório</dc:subject>
  <dc:creator>Conselho das Finanças Públicas</dc:creator>
  <cp:keywords/>
  <dc:description>Perspetivas económicas e orçamentais 2021-2025</dc:description>
  <cp:lastModifiedBy>Rui Dias</cp:lastModifiedBy>
  <cp:revision/>
  <cp:lastPrinted>2021-03-29T18:51:42Z</cp:lastPrinted>
  <dcterms:created xsi:type="dcterms:W3CDTF">2014-10-07T11:29:57Z</dcterms:created>
  <dcterms:modified xsi:type="dcterms:W3CDTF">2021-03-31T09:32:41Z</dcterms:modified>
  <cp:category>N.º 02/2021</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0x010100264849806C7B984B845F5A37EBFF89B3</vt:lpwstr>
  </property>
  <property fmtid="{D5CDD505-2E9C-101B-9397-08002B2CF9AE}" pid="3" name="Disponibilizar">
    <vt:lpwstr/>
  </property>
  <property fmtid="{D5CDD505-2E9C-101B-9397-08002B2CF9AE}" pid="4" name="Área de Atividade">
    <vt:lpwstr/>
  </property>
  <property fmtid="{D5CDD505-2E9C-101B-9397-08002B2CF9AE}" pid="5" name="cb3625efff2c4883989cd63b6c04d18d">
    <vt:lpwstr/>
  </property>
  <property fmtid="{D5CDD505-2E9C-101B-9397-08002B2CF9AE}" pid="6" name="_docset_NoMedatataSyncRequired">
    <vt:lpwstr>False</vt:lpwstr>
  </property>
  <property fmtid="{D5CDD505-2E9C-101B-9397-08002B2CF9AE}" pid="7" name="Fase">
    <vt:lpwstr>Concluído</vt:lpwstr>
  </property>
  <property fmtid="{D5CDD505-2E9C-101B-9397-08002B2CF9AE}" pid="8" name="kdaf72f82f374c1a8eb4a0ab705a5584">
    <vt:lpwstr/>
  </property>
</Properties>
</file>